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vnrag.sharepoint.com/sites/mediaforwork2/Freigegebene Dokumente/General/4. Marketing/4.1 Online-Marketing mfw-übergreifend/Excel-Rechner/"/>
    </mc:Choice>
  </mc:AlternateContent>
  <xr:revisionPtr revIDLastSave="1" documentId="13_ncr:1_{2B19061A-8BC3-4CD1-B98E-EB212AE2BC55}" xr6:coauthVersionLast="47" xr6:coauthVersionMax="47" xr10:uidLastSave="{EBAEE903-1419-4169-919C-3376768F37E4}"/>
  <bookViews>
    <workbookView xWindow="-108" yWindow="-108" windowWidth="23256" windowHeight="12576" tabRatio="611" activeTab="1" xr2:uid="{00000000-000D-0000-FFFF-FFFF00000000}"/>
  </bookViews>
  <sheets>
    <sheet name="Startseite" sheetId="28" r:id="rId1"/>
    <sheet name="Eingaben" sheetId="24" r:id="rId2"/>
    <sheet name="Stammdaten" sheetId="26" r:id="rId3"/>
    <sheet name="Hilfe" sheetId="5" r:id="rId4"/>
    <sheet name="Parameter_Intern" sheetId="27" state="hidden" r:id="rId5"/>
  </sheets>
  <definedNames>
    <definedName name="BeispielB2">#REF!</definedName>
    <definedName name="BeispielB3">#REF!</definedName>
    <definedName name="_xlnm.Print_Area" localSheetId="1">Eingaben!$B$3:$M$45</definedName>
    <definedName name="_xlnm.Print_Area" localSheetId="3">Hilfe!$B$3:$F$13</definedName>
    <definedName name="_xlnm.Print_Area" localSheetId="2">Stammdaten!$B$3:$Q$35</definedName>
    <definedName name="_xlnm.Print_Area" localSheetId="0">Startseite!$B$2:$J$19</definedName>
    <definedName name="EingabenB3">Eingaben!$B$3</definedName>
    <definedName name="HilfeB3">Hilfe!$B$3</definedName>
    <definedName name="HinweiseB3" localSheetId="0">#REF!</definedName>
    <definedName name="StammdatenB3">Stammdaten!$B$3</definedName>
    <definedName name="StartG10" localSheetId="0">Startseite!$H$10</definedName>
    <definedName name="StartG10">#REF!</definedName>
    <definedName name="Startseite" localSheetId="0">Startseite!$B$5</definedName>
    <definedName name="Startseite">#REF!</definedName>
    <definedName name="StartseiteB5">Startseite!$B$5</definedName>
    <definedName name="StartseiteG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24" l="1"/>
  <c r="I34" i="24"/>
  <c r="J34" i="24" s="1"/>
  <c r="G11" i="28"/>
  <c r="L10" i="26"/>
  <c r="L11" i="26"/>
  <c r="S12" i="24"/>
  <c r="H17" i="28"/>
  <c r="D17" i="28" s="1"/>
  <c r="D39" i="24"/>
  <c r="B4" i="24"/>
  <c r="M11" i="28"/>
  <c r="N11" i="28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O34" i="24"/>
  <c r="V12" i="24"/>
  <c r="W12" i="24"/>
  <c r="V13" i="24"/>
  <c r="V14" i="24"/>
  <c r="V15" i="24"/>
  <c r="W15" i="24"/>
  <c r="X15" i="24"/>
  <c r="Y15" i="24"/>
  <c r="Z15" i="24"/>
  <c r="AA15" i="24"/>
  <c r="V16" i="24"/>
  <c r="W16" i="24"/>
  <c r="X16" i="24"/>
  <c r="Y16" i="24"/>
  <c r="Z16" i="24"/>
  <c r="AA16" i="24"/>
  <c r="V17" i="24"/>
  <c r="W17" i="24"/>
  <c r="X17" i="24"/>
  <c r="Y17" i="24"/>
  <c r="Z17" i="24"/>
  <c r="AA17" i="24"/>
  <c r="V18" i="24"/>
  <c r="W18" i="24"/>
  <c r="X18" i="24"/>
  <c r="Y18" i="24"/>
  <c r="Z18" i="24"/>
  <c r="AA18" i="24"/>
  <c r="V19" i="24"/>
  <c r="W19" i="24"/>
  <c r="X19" i="24"/>
  <c r="Y19" i="24"/>
  <c r="Z19" i="24"/>
  <c r="AA19" i="24"/>
  <c r="V20" i="24"/>
  <c r="W20" i="24"/>
  <c r="X20" i="24"/>
  <c r="Y20" i="24"/>
  <c r="Z20" i="24"/>
  <c r="AA20" i="24"/>
  <c r="V21" i="24"/>
  <c r="W21" i="24"/>
  <c r="X21" i="24"/>
  <c r="Y21" i="24"/>
  <c r="Z21" i="24"/>
  <c r="AA21" i="24"/>
  <c r="V22" i="24"/>
  <c r="W22" i="24"/>
  <c r="X22" i="24"/>
  <c r="Y22" i="24"/>
  <c r="Z22" i="24"/>
  <c r="AA22" i="24"/>
  <c r="V23" i="24"/>
  <c r="W23" i="24"/>
  <c r="X23" i="24"/>
  <c r="Y23" i="24"/>
  <c r="Z23" i="24"/>
  <c r="AA23" i="24"/>
  <c r="V24" i="24"/>
  <c r="W24" i="24"/>
  <c r="X24" i="24"/>
  <c r="Y24" i="24"/>
  <c r="Z24" i="24"/>
  <c r="AA24" i="24"/>
  <c r="V25" i="24"/>
  <c r="W25" i="24"/>
  <c r="X25" i="24"/>
  <c r="Y25" i="24"/>
  <c r="Z25" i="24"/>
  <c r="AA25" i="24"/>
  <c r="V26" i="24"/>
  <c r="W26" i="24"/>
  <c r="X26" i="24"/>
  <c r="Y26" i="24"/>
  <c r="Z26" i="24"/>
  <c r="AA26" i="24"/>
  <c r="V27" i="24"/>
  <c r="W27" i="24"/>
  <c r="X27" i="24"/>
  <c r="Y27" i="24"/>
  <c r="Z27" i="24"/>
  <c r="AA27" i="24"/>
  <c r="V28" i="24"/>
  <c r="W28" i="24"/>
  <c r="X28" i="24"/>
  <c r="Y28" i="24"/>
  <c r="Z28" i="24"/>
  <c r="AA28" i="24"/>
  <c r="V29" i="24"/>
  <c r="W29" i="24"/>
  <c r="X29" i="24"/>
  <c r="Y29" i="24"/>
  <c r="Z29" i="24"/>
  <c r="AA29" i="24"/>
  <c r="V30" i="24"/>
  <c r="W30" i="24"/>
  <c r="X30" i="24"/>
  <c r="Y30" i="24"/>
  <c r="Z30" i="24"/>
  <c r="AA30" i="24"/>
  <c r="V31" i="24"/>
  <c r="W31" i="24"/>
  <c r="X31" i="24"/>
  <c r="Y31" i="24"/>
  <c r="Z31" i="24"/>
  <c r="AA31" i="24"/>
  <c r="V32" i="24"/>
  <c r="W32" i="24"/>
  <c r="X32" i="24"/>
  <c r="Y32" i="24"/>
  <c r="Z32" i="24"/>
  <c r="AA32" i="24"/>
  <c r="V33" i="24"/>
  <c r="W33" i="24"/>
  <c r="X33" i="24"/>
  <c r="Y33" i="24"/>
  <c r="Z33" i="24"/>
  <c r="AA33" i="24"/>
  <c r="V34" i="24"/>
  <c r="W34" i="24"/>
  <c r="X34" i="24"/>
  <c r="Y34" i="24"/>
  <c r="Z34" i="24"/>
  <c r="AA34" i="24"/>
  <c r="V35" i="24"/>
  <c r="W35" i="24"/>
  <c r="X35" i="24"/>
  <c r="Y35" i="24"/>
  <c r="Z35" i="24"/>
  <c r="AA35" i="24"/>
  <c r="V36" i="24"/>
  <c r="W36" i="24"/>
  <c r="X36" i="24"/>
  <c r="Y36" i="24"/>
  <c r="Z36" i="24"/>
  <c r="AA36" i="24"/>
  <c r="V37" i="24"/>
  <c r="W37" i="24"/>
  <c r="X37" i="24"/>
  <c r="Y37" i="24"/>
  <c r="Z37" i="24"/>
  <c r="AA37" i="24"/>
  <c r="O11" i="24"/>
  <c r="R5" i="24"/>
  <c r="AA14" i="24"/>
  <c r="Z14" i="24"/>
  <c r="Y14" i="24"/>
  <c r="X14" i="24"/>
  <c r="W14" i="24"/>
  <c r="AA13" i="24"/>
  <c r="Z13" i="24"/>
  <c r="Y13" i="24"/>
  <c r="X13" i="24"/>
  <c r="W13" i="24"/>
  <c r="AA12" i="24"/>
  <c r="Z12" i="24"/>
  <c r="Y12" i="24"/>
  <c r="X12" i="24"/>
  <c r="T12" i="24"/>
  <c r="R12" i="24"/>
  <c r="I11" i="24" l="1"/>
  <c r="I35" i="24"/>
  <c r="M12" i="28"/>
  <c r="I36" i="24" l="1"/>
  <c r="J36" i="24" s="1"/>
  <c r="I37" i="24"/>
  <c r="J37" i="24" s="1"/>
  <c r="J35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Konetzny</author>
  </authors>
  <commentList>
    <comment ref="M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Michael Konetzny:</t>
        </r>
        <r>
          <rPr>
            <sz val="8"/>
            <color indexed="81"/>
            <rFont val="Tahoma"/>
            <family val="2"/>
          </rPr>
          <t xml:space="preserve">
Dieser Name wird im Listfeld im Arbeitsblatt "Bewirtung" zur Auswahl des vollen Namens angezeigt.</t>
        </r>
      </text>
    </comment>
  </commentList>
</comments>
</file>

<file path=xl/sharedStrings.xml><?xml version="1.0" encoding="utf-8"?>
<sst xmlns="http://schemas.openxmlformats.org/spreadsheetml/2006/main" count="134" uniqueCount="92">
  <si>
    <t>Firma</t>
  </si>
  <si>
    <t>Allgemeine Hinweise</t>
  </si>
  <si>
    <t>Straße</t>
  </si>
  <si>
    <t>PLZ</t>
  </si>
  <si>
    <t>Ort</t>
  </si>
  <si>
    <t>47111</t>
  </si>
  <si>
    <t>Sonstiges</t>
  </si>
  <si>
    <t>Nr</t>
  </si>
  <si>
    <t>KST</t>
  </si>
  <si>
    <t>BLZ</t>
  </si>
  <si>
    <t>Bank</t>
  </si>
  <si>
    <t>Konto-Nr.</t>
  </si>
  <si>
    <t>Walkes-Bank</t>
  </si>
  <si>
    <t>Walkes-Sparkasse</t>
  </si>
  <si>
    <t>Walkes-Dreba</t>
  </si>
  <si>
    <t>0047114711</t>
  </si>
  <si>
    <t>123465678</t>
  </si>
  <si>
    <t>987654</t>
  </si>
  <si>
    <t>124578963</t>
  </si>
  <si>
    <t>1254896</t>
  </si>
  <si>
    <t>0006659985</t>
  </si>
  <si>
    <t>Nr.</t>
  </si>
  <si>
    <t>Verwendeter Name</t>
  </si>
  <si>
    <t>Voller Name</t>
  </si>
  <si>
    <t>Straße / Hausnr.</t>
  </si>
  <si>
    <t>PLZ / Ort</t>
  </si>
  <si>
    <t>Gartenlaube</t>
  </si>
  <si>
    <t>Zur kleinen Gartenlaube</t>
  </si>
  <si>
    <t>Kleeblatt</t>
  </si>
  <si>
    <t>Zur vierten Kleeblatt</t>
  </si>
  <si>
    <t>Klee-Straße 76</t>
  </si>
  <si>
    <t>Laubenstraße 1</t>
  </si>
  <si>
    <t>Ort der Bewirtung:</t>
  </si>
  <si>
    <t>Bewirtete Personen:</t>
  </si>
  <si>
    <t>Mitarbeiter</t>
  </si>
  <si>
    <t/>
  </si>
  <si>
    <t>Orte für Bewirtung</t>
  </si>
  <si>
    <t>Anlass der Bewirtung:</t>
  </si>
  <si>
    <t>Unterschrift</t>
  </si>
  <si>
    <t>Euro</t>
  </si>
  <si>
    <t>Inklusive</t>
  </si>
  <si>
    <t>Brutto</t>
  </si>
  <si>
    <t>Nettobetrag:</t>
  </si>
  <si>
    <t>Datum der Bewirtung:</t>
  </si>
  <si>
    <t>Mitarbeiter:</t>
  </si>
  <si>
    <t>Hinweise zu den Bewirtungskosten</t>
  </si>
  <si>
    <t>Datum 1</t>
  </si>
  <si>
    <t>Datum 2</t>
  </si>
  <si>
    <t>USt:</t>
  </si>
  <si>
    <t>70 % aus Nettobetrag:</t>
  </si>
  <si>
    <t>30 % aus Nettobetrag:</t>
  </si>
  <si>
    <t>Unterschrift des Gastgebers</t>
  </si>
  <si>
    <t>Tabellenblatt</t>
  </si>
  <si>
    <t>Hinweise</t>
  </si>
  <si>
    <t>Hyperlink</t>
  </si>
  <si>
    <t>Eingaben</t>
  </si>
  <si>
    <t>Hilfe</t>
  </si>
  <si>
    <t>#Hilfe!B3</t>
  </si>
  <si>
    <t>Die Vervielfältigung, Verbreitung oder Veräußerung der Daten oder Texte ist unzulässig und</t>
  </si>
  <si>
    <t>ausdrücklich nur mit Genehmigung des Verlags gestattet.</t>
  </si>
  <si>
    <t>Startseite</t>
  </si>
  <si>
    <t>Tabellenblätter</t>
  </si>
  <si>
    <t>Info</t>
  </si>
  <si>
    <t>Hier können Sie die Stammdaten eingeben</t>
  </si>
  <si>
    <t>Stammdaten</t>
  </si>
  <si>
    <t>Hier finden Sie Hinweise zum Bewirtungskosten-kalkulator</t>
  </si>
  <si>
    <t>#Stammdaten!B3</t>
  </si>
  <si>
    <t>Hier finden Sie die Vorlage für Ihre Bewirtungskosten-abrechnung</t>
  </si>
  <si>
    <t>#Eingaben!B3</t>
  </si>
  <si>
    <t>&lt;&lt; Startseite</t>
  </si>
  <si>
    <t>Hilfe?</t>
  </si>
  <si>
    <t>Allgemeine Angaben</t>
  </si>
  <si>
    <t>Muster-Krug</t>
  </si>
  <si>
    <t>47111 Musterstadt</t>
  </si>
  <si>
    <t>47156 Musterstadt</t>
  </si>
  <si>
    <t>47008 Musterstadt</t>
  </si>
  <si>
    <t>Musterstraße 3</t>
  </si>
  <si>
    <t>Zum vollen Krug</t>
  </si>
  <si>
    <t>Abrechnung von Bewirtungskosten</t>
  </si>
  <si>
    <t>Höhe der Aufwendungen gemäß anliegender Rechnung(en)/Quittung(en):</t>
  </si>
  <si>
    <t>Gasthaus zum Goldenen Hirsch</t>
  </si>
  <si>
    <t>© 2011 by BWRmed!a - ein Unternehmensbereich der Verlag für die Deutsche Wirtschaft AG</t>
  </si>
  <si>
    <t>Bewirtungskosten abrechnen - Hinweise zur Bedienung</t>
  </si>
  <si>
    <t>Bewirtungskosten - Stammdaten</t>
  </si>
  <si>
    <t>Müller, Heinz</t>
  </si>
  <si>
    <t>Schmitz, Dieter</t>
  </si>
  <si>
    <t>Schulz, Harald</t>
  </si>
  <si>
    <t>Müller GmbH</t>
  </si>
  <si>
    <t>Meierstraße 11</t>
  </si>
  <si>
    <t>Ortschaft</t>
  </si>
  <si>
    <t>Bewirtungskosten abrechnen</t>
  </si>
  <si>
    <t>© 2022 by mediaforwork - ein Unternehmensbereich der Verlag für die Deutsche Wirtschaft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</si>
</sst>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[$-407]d/\ mmmm\ yyyy;@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3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vertAlign val="subscript"/>
      <sz val="10"/>
      <name val="Arial"/>
      <family val="2"/>
    </font>
    <font>
      <sz val="10"/>
      <color indexed="10"/>
      <name val="Wingdings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8" fillId="11" borderId="1" applyNumberFormat="0" applyAlignment="0" applyProtection="0"/>
    <xf numFmtId="0" fontId="9" fillId="11" borderId="2" applyNumberFormat="0" applyAlignment="0" applyProtection="0"/>
    <xf numFmtId="0" fontId="10" fillId="4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4" fillId="12" borderId="0" applyNumberFormat="0" applyBorder="0" applyAlignment="0" applyProtection="0"/>
    <xf numFmtId="0" fontId="7" fillId="13" borderId="4" applyNumberFormat="0" applyFont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5" fillId="14" borderId="9" applyNumberFormat="0" applyAlignment="0" applyProtection="0"/>
  </cellStyleXfs>
  <cellXfs count="181">
    <xf numFmtId="0" fontId="0" fillId="0" borderId="0" xfId="0"/>
    <xf numFmtId="0" fontId="0" fillId="15" borderId="10" xfId="0" applyFill="1" applyBorder="1" applyAlignment="1" applyProtection="1">
      <alignment horizontal="left" wrapText="1"/>
      <protection hidden="1"/>
    </xf>
    <xf numFmtId="0" fontId="0" fillId="16" borderId="0" xfId="0" applyFill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4" fillId="0" borderId="0" xfId="0" applyFont="1" applyProtection="1">
      <protection hidden="1"/>
    </xf>
    <xf numFmtId="0" fontId="0" fillId="15" borderId="0" xfId="0" applyFill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2" fontId="3" fillId="16" borderId="0" xfId="0" applyNumberFormat="1" applyFont="1" applyFill="1" applyProtection="1">
      <protection hidden="1"/>
    </xf>
    <xf numFmtId="2" fontId="2" fillId="16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2" fontId="3" fillId="16" borderId="11" xfId="0" applyNumberFormat="1" applyFont="1" applyFill="1" applyBorder="1" applyAlignment="1" applyProtection="1">
      <alignment horizontal="left" vertical="center"/>
      <protection hidden="1"/>
    </xf>
    <xf numFmtId="2" fontId="3" fillId="16" borderId="0" xfId="0" applyNumberFormat="1" applyFont="1" applyFill="1" applyAlignment="1" applyProtection="1">
      <alignment horizontal="left" vertical="center"/>
      <protection hidden="1"/>
    </xf>
    <xf numFmtId="2" fontId="3" fillId="16" borderId="0" xfId="0" applyNumberFormat="1" applyFont="1" applyFill="1" applyAlignment="1" applyProtection="1">
      <alignment horizontal="center" vertical="center"/>
      <protection hidden="1"/>
    </xf>
    <xf numFmtId="2" fontId="3" fillId="16" borderId="19" xfId="0" applyNumberFormat="1" applyFont="1" applyFill="1" applyBorder="1" applyProtection="1">
      <protection hidden="1"/>
    </xf>
    <xf numFmtId="2" fontId="3" fillId="16" borderId="20" xfId="0" applyNumberFormat="1" applyFont="1" applyFill="1" applyBorder="1" applyProtection="1">
      <protection hidden="1"/>
    </xf>
    <xf numFmtId="2" fontId="3" fillId="16" borderId="21" xfId="0" applyNumberFormat="1" applyFont="1" applyFill="1" applyBorder="1" applyProtection="1">
      <protection hidden="1"/>
    </xf>
    <xf numFmtId="1" fontId="3" fillId="16" borderId="22" xfId="0" applyNumberFormat="1" applyFont="1" applyFill="1" applyBorder="1" applyProtection="1">
      <protection locked="0"/>
    </xf>
    <xf numFmtId="2" fontId="3" fillId="16" borderId="23" xfId="0" applyNumberFormat="1" applyFont="1" applyFill="1" applyBorder="1" applyProtection="1">
      <protection hidden="1"/>
    </xf>
    <xf numFmtId="2" fontId="3" fillId="16" borderId="24" xfId="0" applyNumberFormat="1" applyFont="1" applyFill="1" applyBorder="1" applyProtection="1">
      <protection hidden="1"/>
    </xf>
    <xf numFmtId="2" fontId="3" fillId="16" borderId="0" xfId="0" applyNumberFormat="1" applyFont="1" applyFill="1" applyAlignment="1" applyProtection="1">
      <alignment horizontal="left"/>
      <protection hidden="1"/>
    </xf>
    <xf numFmtId="2" fontId="3" fillId="16" borderId="25" xfId="0" applyNumberFormat="1" applyFont="1" applyFill="1" applyBorder="1" applyProtection="1">
      <protection hidden="1"/>
    </xf>
    <xf numFmtId="2" fontId="3" fillId="16" borderId="26" xfId="0" applyNumberFormat="1" applyFont="1" applyFill="1" applyBorder="1" applyProtection="1">
      <protection hidden="1"/>
    </xf>
    <xf numFmtId="2" fontId="3" fillId="16" borderId="27" xfId="0" applyNumberFormat="1" applyFont="1" applyFill="1" applyBorder="1" applyProtection="1">
      <protection hidden="1"/>
    </xf>
    <xf numFmtId="164" fontId="3" fillId="16" borderId="0" xfId="0" applyNumberFormat="1" applyFont="1" applyFill="1" applyAlignment="1" applyProtection="1">
      <alignment horizontal="left"/>
      <protection hidden="1"/>
    </xf>
    <xf numFmtId="2" fontId="26" fillId="16" borderId="0" xfId="0" applyNumberFormat="1" applyFont="1" applyFill="1" applyAlignment="1" applyProtection="1">
      <alignment horizontal="center" vertical="center"/>
      <protection hidden="1"/>
    </xf>
    <xf numFmtId="2" fontId="3" fillId="16" borderId="0" xfId="0" applyNumberFormat="1" applyFont="1" applyFill="1" applyAlignment="1" applyProtection="1">
      <alignment horizontal="right" vertical="center"/>
      <protection hidden="1"/>
    </xf>
    <xf numFmtId="2" fontId="3" fillId="16" borderId="12" xfId="0" applyNumberFormat="1" applyFont="1" applyFill="1" applyBorder="1" applyProtection="1">
      <protection hidden="1"/>
    </xf>
    <xf numFmtId="2" fontId="3" fillId="16" borderId="0" xfId="0" applyNumberFormat="1" applyFont="1" applyFill="1" applyAlignment="1" applyProtection="1">
      <alignment horizontal="right"/>
      <protection hidden="1"/>
    </xf>
    <xf numFmtId="2" fontId="3" fillId="16" borderId="13" xfId="0" applyNumberFormat="1" applyFont="1" applyFill="1" applyBorder="1" applyAlignment="1" applyProtection="1">
      <alignment horizontal="left" vertical="center"/>
      <protection hidden="1"/>
    </xf>
    <xf numFmtId="2" fontId="3" fillId="16" borderId="14" xfId="0" applyNumberFormat="1" applyFont="1" applyFill="1" applyBorder="1" applyAlignment="1" applyProtection="1">
      <alignment horizontal="left" vertical="center"/>
      <protection hidden="1"/>
    </xf>
    <xf numFmtId="2" fontId="3" fillId="16" borderId="14" xfId="0" applyNumberFormat="1" applyFont="1" applyFill="1" applyBorder="1" applyAlignment="1" applyProtection="1">
      <alignment horizontal="center" vertical="center"/>
      <protection hidden="1"/>
    </xf>
    <xf numFmtId="2" fontId="3" fillId="16" borderId="14" xfId="0" applyNumberFormat="1" applyFont="1" applyFill="1" applyBorder="1" applyProtection="1">
      <protection hidden="1"/>
    </xf>
    <xf numFmtId="2" fontId="3" fillId="16" borderId="15" xfId="0" applyNumberFormat="1" applyFont="1" applyFill="1" applyBorder="1" applyProtection="1">
      <protection hidden="1"/>
    </xf>
    <xf numFmtId="2" fontId="3" fillId="16" borderId="19" xfId="0" applyNumberFormat="1" applyFont="1" applyFill="1" applyBorder="1" applyAlignment="1" applyProtection="1">
      <alignment horizontal="center" vertical="center"/>
      <protection locked="0"/>
    </xf>
    <xf numFmtId="164" fontId="3" fillId="16" borderId="0" xfId="0" applyNumberFormat="1" applyFont="1" applyFill="1" applyProtection="1">
      <protection hidden="1"/>
    </xf>
    <xf numFmtId="2" fontId="25" fillId="16" borderId="0" xfId="0" applyNumberFormat="1" applyFont="1" applyFill="1" applyProtection="1">
      <protection hidden="1"/>
    </xf>
    <xf numFmtId="10" fontId="3" fillId="16" borderId="0" xfId="0" applyNumberFormat="1" applyFont="1" applyFill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2" fontId="3" fillId="16" borderId="22" xfId="0" applyNumberFormat="1" applyFont="1" applyFill="1" applyBorder="1" applyProtection="1">
      <protection hidden="1"/>
    </xf>
    <xf numFmtId="2" fontId="27" fillId="16" borderId="0" xfId="0" applyNumberFormat="1" applyFont="1" applyFill="1" applyAlignment="1" applyProtection="1">
      <alignment horizontal="right" vertical="center"/>
      <protection hidden="1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2" fontId="3" fillId="16" borderId="30" xfId="0" applyNumberFormat="1" applyFont="1" applyFill="1" applyBorder="1" applyAlignment="1" applyProtection="1">
      <alignment horizontal="center" vertical="center"/>
      <protection hidden="1"/>
    </xf>
    <xf numFmtId="0" fontId="2" fillId="0" borderId="31" xfId="0" applyFont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33" xfId="0" applyFont="1" applyBorder="1" applyProtection="1">
      <protection hidden="1"/>
    </xf>
    <xf numFmtId="0" fontId="2" fillId="0" borderId="0" xfId="0" applyFont="1" applyProtection="1">
      <protection hidden="1"/>
    </xf>
    <xf numFmtId="0" fontId="0" fillId="0" borderId="26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4" fillId="17" borderId="16" xfId="0" applyFont="1" applyFill="1" applyBorder="1" applyAlignment="1" applyProtection="1">
      <alignment horizontal="centerContinuous" vertical="center"/>
      <protection hidden="1"/>
    </xf>
    <xf numFmtId="0" fontId="24" fillId="17" borderId="17" xfId="0" applyFont="1" applyFill="1" applyBorder="1" applyAlignment="1" applyProtection="1">
      <alignment horizontal="centerContinuous" vertical="center"/>
      <protection hidden="1"/>
    </xf>
    <xf numFmtId="0" fontId="24" fillId="17" borderId="18" xfId="0" applyFont="1" applyFill="1" applyBorder="1" applyAlignment="1" applyProtection="1">
      <alignment horizontal="centerContinuous" vertical="center"/>
      <protection hidden="1"/>
    </xf>
    <xf numFmtId="0" fontId="2" fillId="0" borderId="17" xfId="0" applyFon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0" fillId="0" borderId="31" xfId="0" applyBorder="1" applyAlignment="1" applyProtection="1">
      <alignment horizontal="center"/>
      <protection hidden="1"/>
    </xf>
    <xf numFmtId="0" fontId="2" fillId="0" borderId="10" xfId="0" applyFont="1" applyBorder="1" applyProtection="1">
      <protection hidden="1"/>
    </xf>
    <xf numFmtId="0" fontId="30" fillId="0" borderId="34" xfId="15" applyBorder="1" applyAlignment="1" applyProtection="1">
      <alignment horizontal="center" vertical="center"/>
      <protection hidden="1"/>
    </xf>
    <xf numFmtId="0" fontId="32" fillId="0" borderId="12" xfId="14" applyBorder="1" applyAlignment="1" applyProtection="1">
      <alignment horizontal="left"/>
      <protection hidden="1"/>
    </xf>
    <xf numFmtId="0" fontId="0" fillId="0" borderId="14" xfId="0" applyBorder="1"/>
    <xf numFmtId="0" fontId="0" fillId="18" borderId="0" xfId="0" applyFill="1" applyAlignment="1" applyProtection="1">
      <alignment horizontal="left" wrapText="1"/>
      <protection hidden="1"/>
    </xf>
    <xf numFmtId="0" fontId="2" fillId="18" borderId="35" xfId="0" applyFont="1" applyFill="1" applyBorder="1" applyAlignment="1" applyProtection="1">
      <alignment horizontal="left" wrapText="1"/>
      <protection hidden="1"/>
    </xf>
    <xf numFmtId="0" fontId="2" fillId="18" borderId="36" xfId="0" applyFont="1" applyFill="1" applyBorder="1" applyAlignment="1" applyProtection="1">
      <alignment horizontal="left" wrapText="1"/>
      <protection hidden="1"/>
    </xf>
    <xf numFmtId="0" fontId="2" fillId="18" borderId="37" xfId="0" applyFont="1" applyFill="1" applyBorder="1" applyAlignment="1" applyProtection="1">
      <alignment horizontal="left" wrapText="1"/>
      <protection hidden="1"/>
    </xf>
    <xf numFmtId="0" fontId="2" fillId="18" borderId="38" xfId="0" applyFont="1" applyFill="1" applyBorder="1" applyAlignment="1" applyProtection="1">
      <alignment horizontal="left" wrapText="1"/>
      <protection hidden="1"/>
    </xf>
    <xf numFmtId="0" fontId="2" fillId="18" borderId="0" xfId="0" applyFont="1" applyFill="1" applyAlignment="1" applyProtection="1">
      <alignment horizontal="left" wrapText="1"/>
      <protection hidden="1"/>
    </xf>
    <xf numFmtId="0" fontId="2" fillId="18" borderId="12" xfId="0" applyFont="1" applyFill="1" applyBorder="1" applyAlignment="1" applyProtection="1">
      <alignment horizontal="left" wrapText="1"/>
      <protection hidden="1"/>
    </xf>
    <xf numFmtId="49" fontId="3" fillId="18" borderId="0" xfId="0" applyNumberFormat="1" applyFont="1" applyFill="1" applyAlignment="1" applyProtection="1">
      <alignment horizontal="left"/>
      <protection locked="0"/>
    </xf>
    <xf numFmtId="0" fontId="2" fillId="18" borderId="39" xfId="0" applyFont="1" applyFill="1" applyBorder="1" applyAlignment="1" applyProtection="1">
      <alignment horizontal="left" wrapText="1"/>
      <protection hidden="1"/>
    </xf>
    <xf numFmtId="0" fontId="2" fillId="18" borderId="14" xfId="0" applyFont="1" applyFill="1" applyBorder="1" applyAlignment="1" applyProtection="1">
      <alignment horizontal="left" wrapText="1"/>
      <protection hidden="1"/>
    </xf>
    <xf numFmtId="0" fontId="2" fillId="18" borderId="15" xfId="0" applyFont="1" applyFill="1" applyBorder="1" applyAlignment="1" applyProtection="1">
      <alignment horizontal="left" wrapText="1"/>
      <protection hidden="1"/>
    </xf>
    <xf numFmtId="0" fontId="5" fillId="17" borderId="40" xfId="0" applyFont="1" applyFill="1" applyBorder="1" applyAlignment="1" applyProtection="1">
      <alignment horizontal="left"/>
      <protection hidden="1"/>
    </xf>
    <xf numFmtId="0" fontId="0" fillId="18" borderId="16" xfId="0" applyFill="1" applyBorder="1" applyProtection="1">
      <protection hidden="1"/>
    </xf>
    <xf numFmtId="0" fontId="0" fillId="18" borderId="17" xfId="0" applyFill="1" applyBorder="1" applyProtection="1">
      <protection hidden="1"/>
    </xf>
    <xf numFmtId="0" fontId="0" fillId="18" borderId="18" xfId="0" applyFill="1" applyBorder="1" applyProtection="1">
      <protection hidden="1"/>
    </xf>
    <xf numFmtId="0" fontId="0" fillId="18" borderId="11" xfId="0" applyFill="1" applyBorder="1" applyProtection="1">
      <protection hidden="1"/>
    </xf>
    <xf numFmtId="0" fontId="23" fillId="18" borderId="34" xfId="0" applyFont="1" applyFill="1" applyBorder="1" applyProtection="1">
      <protection hidden="1"/>
    </xf>
    <xf numFmtId="0" fontId="23" fillId="18" borderId="10" xfId="0" applyFont="1" applyFill="1" applyBorder="1" applyProtection="1">
      <protection hidden="1"/>
    </xf>
    <xf numFmtId="0" fontId="0" fillId="18" borderId="12" xfId="0" applyFill="1" applyBorder="1" applyProtection="1">
      <protection hidden="1"/>
    </xf>
    <xf numFmtId="0" fontId="0" fillId="18" borderId="0" xfId="0" applyFill="1" applyProtection="1">
      <protection hidden="1"/>
    </xf>
    <xf numFmtId="0" fontId="5" fillId="18" borderId="41" xfId="0" applyFont="1" applyFill="1" applyBorder="1" applyAlignment="1" applyProtection="1">
      <alignment vertical="center"/>
      <protection hidden="1"/>
    </xf>
    <xf numFmtId="0" fontId="5" fillId="18" borderId="32" xfId="0" applyFont="1" applyFill="1" applyBorder="1" applyAlignment="1" applyProtection="1">
      <alignment vertical="center"/>
      <protection hidden="1"/>
    </xf>
    <xf numFmtId="0" fontId="5" fillId="18" borderId="33" xfId="0" applyFont="1" applyFill="1" applyBorder="1" applyAlignment="1" applyProtection="1">
      <alignment vertical="center"/>
      <protection hidden="1"/>
    </xf>
    <xf numFmtId="0" fontId="0" fillId="18" borderId="42" xfId="0" applyFill="1" applyBorder="1" applyProtection="1">
      <protection hidden="1"/>
    </xf>
    <xf numFmtId="49" fontId="0" fillId="18" borderId="28" xfId="0" applyNumberFormat="1" applyFill="1" applyBorder="1" applyProtection="1">
      <protection hidden="1"/>
    </xf>
    <xf numFmtId="0" fontId="0" fillId="18" borderId="29" xfId="0" applyFill="1" applyBorder="1" applyProtection="1">
      <protection hidden="1"/>
    </xf>
    <xf numFmtId="0" fontId="0" fillId="18" borderId="34" xfId="0" applyFill="1" applyBorder="1" applyProtection="1">
      <protection hidden="1"/>
    </xf>
    <xf numFmtId="49" fontId="0" fillId="18" borderId="19" xfId="0" applyNumberFormat="1" applyFill="1" applyBorder="1" applyProtection="1">
      <protection hidden="1"/>
    </xf>
    <xf numFmtId="0" fontId="0" fillId="18" borderId="27" xfId="0" applyFill="1" applyBorder="1" applyProtection="1">
      <protection hidden="1"/>
    </xf>
    <xf numFmtId="0" fontId="0" fillId="18" borderId="43" xfId="0" applyFill="1" applyBorder="1" applyProtection="1">
      <protection hidden="1"/>
    </xf>
    <xf numFmtId="49" fontId="0" fillId="18" borderId="23" xfId="0" applyNumberFormat="1" applyFill="1" applyBorder="1" applyProtection="1">
      <protection hidden="1"/>
    </xf>
    <xf numFmtId="0" fontId="0" fillId="18" borderId="24" xfId="0" applyFill="1" applyBorder="1" applyProtection="1">
      <protection hidden="1"/>
    </xf>
    <xf numFmtId="0" fontId="0" fillId="18" borderId="13" xfId="0" applyFill="1" applyBorder="1" applyProtection="1">
      <protection hidden="1"/>
    </xf>
    <xf numFmtId="0" fontId="0" fillId="18" borderId="14" xfId="0" applyFill="1" applyBorder="1" applyProtection="1">
      <protection hidden="1"/>
    </xf>
    <xf numFmtId="0" fontId="0" fillId="18" borderId="15" xfId="0" applyFill="1" applyBorder="1" applyProtection="1">
      <protection hidden="1"/>
    </xf>
    <xf numFmtId="0" fontId="5" fillId="17" borderId="40" xfId="0" applyFont="1" applyFill="1" applyBorder="1" applyProtection="1">
      <protection hidden="1"/>
    </xf>
    <xf numFmtId="0" fontId="23" fillId="17" borderId="34" xfId="0" applyFont="1" applyFill="1" applyBorder="1" applyProtection="1">
      <protection hidden="1"/>
    </xf>
    <xf numFmtId="0" fontId="5" fillId="17" borderId="31" xfId="0" applyFont="1" applyFill="1" applyBorder="1" applyAlignment="1" applyProtection="1">
      <alignment vertical="center"/>
      <protection hidden="1"/>
    </xf>
    <xf numFmtId="0" fontId="5" fillId="17" borderId="33" xfId="0" applyFont="1" applyFill="1" applyBorder="1" applyAlignment="1" applyProtection="1">
      <alignment horizontal="center" vertical="center"/>
      <protection hidden="1"/>
    </xf>
    <xf numFmtId="0" fontId="5" fillId="17" borderId="10" xfId="0" applyFont="1" applyFill="1" applyBorder="1" applyAlignment="1" applyProtection="1">
      <alignment horizontal="left" wrapText="1"/>
      <protection hidden="1"/>
    </xf>
    <xf numFmtId="0" fontId="6" fillId="17" borderId="34" xfId="0" applyFont="1" applyFill="1" applyBorder="1" applyProtection="1">
      <protection hidden="1"/>
    </xf>
    <xf numFmtId="0" fontId="23" fillId="17" borderId="31" xfId="0" applyFont="1" applyFill="1" applyBorder="1" applyAlignment="1" applyProtection="1">
      <alignment vertical="center" wrapText="1"/>
      <protection hidden="1"/>
    </xf>
    <xf numFmtId="0" fontId="23" fillId="17" borderId="32" xfId="0" applyFont="1" applyFill="1" applyBorder="1" applyAlignment="1" applyProtection="1">
      <alignment horizontal="center" vertical="center" wrapText="1"/>
      <protection hidden="1"/>
    </xf>
    <xf numFmtId="0" fontId="23" fillId="17" borderId="33" xfId="0" applyFont="1" applyFill="1" applyBorder="1" applyAlignment="1" applyProtection="1">
      <alignment horizontal="center" vertical="center" wrapText="1"/>
      <protection hidden="1"/>
    </xf>
    <xf numFmtId="0" fontId="0" fillId="0" borderId="44" xfId="0" applyBorder="1" applyProtection="1">
      <protection hidden="1"/>
    </xf>
    <xf numFmtId="49" fontId="3" fillId="0" borderId="19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hidden="1"/>
    </xf>
    <xf numFmtId="0" fontId="30" fillId="0" borderId="0" xfId="15" applyAlignment="1" applyProtection="1">
      <protection hidden="1"/>
    </xf>
    <xf numFmtId="0" fontId="2" fillId="17" borderId="10" xfId="0" applyFont="1" applyFill="1" applyBorder="1" applyProtection="1">
      <protection hidden="1"/>
    </xf>
    <xf numFmtId="0" fontId="5" fillId="17" borderId="34" xfId="0" applyFont="1" applyFill="1" applyBorder="1" applyAlignment="1" applyProtection="1">
      <alignment horizontal="left" wrapText="1"/>
      <protection hidden="1"/>
    </xf>
    <xf numFmtId="2" fontId="3" fillId="16" borderId="19" xfId="0" applyNumberFormat="1" applyFont="1" applyFill="1" applyBorder="1" applyAlignment="1" applyProtection="1">
      <alignment horizontal="right"/>
      <protection hidden="1"/>
    </xf>
    <xf numFmtId="2" fontId="3" fillId="16" borderId="19" xfId="0" applyNumberFormat="1" applyFont="1" applyFill="1" applyBorder="1" applyAlignment="1" applyProtection="1">
      <alignment horizontal="right" vertical="center"/>
      <protection hidden="1"/>
    </xf>
    <xf numFmtId="0" fontId="5" fillId="17" borderId="40" xfId="0" applyFont="1" applyFill="1" applyBorder="1" applyAlignment="1" applyProtection="1">
      <alignment horizontal="left" wrapText="1"/>
      <protection hidden="1"/>
    </xf>
    <xf numFmtId="0" fontId="5" fillId="17" borderId="10" xfId="0" applyFont="1" applyFill="1" applyBorder="1" applyAlignment="1" applyProtection="1">
      <alignment horizontal="left" wrapText="1"/>
      <protection hidden="1"/>
    </xf>
    <xf numFmtId="0" fontId="1" fillId="0" borderId="45" xfId="0" applyFont="1" applyBorder="1" applyAlignment="1" applyProtection="1">
      <alignment horizontal="center"/>
      <protection hidden="1"/>
    </xf>
    <xf numFmtId="0" fontId="1" fillId="0" borderId="46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30" fillId="0" borderId="0" xfId="15" applyAlignment="1" applyProtection="1">
      <alignment horizontal="center"/>
      <protection hidden="1"/>
    </xf>
    <xf numFmtId="0" fontId="24" fillId="17" borderId="45" xfId="0" applyFont="1" applyFill="1" applyBorder="1" applyAlignment="1" applyProtection="1">
      <alignment horizontal="center" vertical="center"/>
      <protection hidden="1"/>
    </xf>
    <xf numFmtId="0" fontId="24" fillId="17" borderId="47" xfId="0" applyFont="1" applyFill="1" applyBorder="1" applyAlignment="1" applyProtection="1">
      <alignment horizontal="center" vertical="center"/>
      <protection hidden="1"/>
    </xf>
    <xf numFmtId="0" fontId="24" fillId="17" borderId="46" xfId="0" applyFont="1" applyFill="1" applyBorder="1" applyAlignment="1" applyProtection="1">
      <alignment horizontal="center" vertical="center"/>
      <protection hidden="1"/>
    </xf>
    <xf numFmtId="2" fontId="3" fillId="16" borderId="26" xfId="0" applyNumberFormat="1" applyFont="1" applyFill="1" applyBorder="1" applyAlignment="1" applyProtection="1">
      <alignment horizontal="left" vertical="center"/>
      <protection locked="0"/>
    </xf>
    <xf numFmtId="2" fontId="3" fillId="16" borderId="34" xfId="0" applyNumberFormat="1" applyFont="1" applyFill="1" applyBorder="1" applyAlignment="1" applyProtection="1">
      <alignment horizontal="left" vertical="center"/>
      <protection locked="0"/>
    </xf>
    <xf numFmtId="2" fontId="3" fillId="16" borderId="19" xfId="0" applyNumberFormat="1" applyFont="1" applyFill="1" applyBorder="1" applyAlignment="1" applyProtection="1">
      <alignment horizontal="left" vertical="center"/>
      <protection locked="0"/>
    </xf>
    <xf numFmtId="2" fontId="3" fillId="16" borderId="40" xfId="0" applyNumberFormat="1" applyFont="1" applyFill="1" applyBorder="1" applyAlignment="1" applyProtection="1">
      <alignment horizontal="left" vertical="center"/>
      <protection locked="0"/>
    </xf>
    <xf numFmtId="2" fontId="3" fillId="16" borderId="27" xfId="0" applyNumberFormat="1" applyFont="1" applyFill="1" applyBorder="1" applyAlignment="1" applyProtection="1">
      <alignment horizontal="left" vertical="center"/>
      <protection locked="0"/>
    </xf>
    <xf numFmtId="2" fontId="3" fillId="16" borderId="22" xfId="0" applyNumberFormat="1" applyFont="1" applyFill="1" applyBorder="1" applyAlignment="1" applyProtection="1">
      <alignment horizontal="left" vertical="center"/>
      <protection locked="0"/>
    </xf>
    <xf numFmtId="2" fontId="3" fillId="16" borderId="43" xfId="0" applyNumberFormat="1" applyFont="1" applyFill="1" applyBorder="1" applyAlignment="1" applyProtection="1">
      <alignment horizontal="left" vertical="center"/>
      <protection locked="0"/>
    </xf>
    <xf numFmtId="2" fontId="3" fillId="16" borderId="23" xfId="0" applyNumberFormat="1" applyFont="1" applyFill="1" applyBorder="1" applyAlignment="1" applyProtection="1">
      <alignment horizontal="left" vertical="center"/>
      <protection locked="0"/>
    </xf>
    <xf numFmtId="2" fontId="3" fillId="16" borderId="48" xfId="0" applyNumberFormat="1" applyFont="1" applyFill="1" applyBorder="1" applyAlignment="1" applyProtection="1">
      <alignment horizontal="left" vertical="center"/>
      <protection locked="0"/>
    </xf>
    <xf numFmtId="2" fontId="3" fillId="16" borderId="24" xfId="0" applyNumberFormat="1" applyFont="1" applyFill="1" applyBorder="1" applyAlignment="1" applyProtection="1">
      <alignment horizontal="left" vertical="center"/>
      <protection locked="0"/>
    </xf>
    <xf numFmtId="2" fontId="3" fillId="16" borderId="25" xfId="0" applyNumberFormat="1" applyFont="1" applyFill="1" applyBorder="1" applyAlignment="1" applyProtection="1">
      <alignment horizontal="left" vertical="center"/>
      <protection locked="0"/>
    </xf>
    <xf numFmtId="2" fontId="3" fillId="16" borderId="49" xfId="0" applyNumberFormat="1" applyFont="1" applyFill="1" applyBorder="1" applyAlignment="1" applyProtection="1">
      <alignment horizontal="left" vertical="center"/>
      <protection locked="0"/>
    </xf>
    <xf numFmtId="2" fontId="3" fillId="16" borderId="20" xfId="0" applyNumberFormat="1" applyFont="1" applyFill="1" applyBorder="1" applyAlignment="1" applyProtection="1">
      <alignment horizontal="left" vertical="center"/>
      <protection locked="0"/>
    </xf>
    <xf numFmtId="2" fontId="3" fillId="16" borderId="50" xfId="0" applyNumberFormat="1" applyFont="1" applyFill="1" applyBorder="1" applyAlignment="1" applyProtection="1">
      <alignment horizontal="left" vertical="center"/>
      <protection locked="0"/>
    </xf>
    <xf numFmtId="2" fontId="3" fillId="16" borderId="21" xfId="0" applyNumberFormat="1" applyFont="1" applyFill="1" applyBorder="1" applyAlignment="1" applyProtection="1">
      <alignment horizontal="left" vertical="center"/>
      <protection locked="0"/>
    </xf>
    <xf numFmtId="0" fontId="5" fillId="17" borderId="45" xfId="0" applyFont="1" applyFill="1" applyBorder="1" applyAlignment="1" applyProtection="1">
      <alignment horizontal="center" vertical="center"/>
      <protection hidden="1"/>
    </xf>
    <xf numFmtId="0" fontId="5" fillId="17" borderId="47" xfId="0" applyFont="1" applyFill="1" applyBorder="1" applyAlignment="1" applyProtection="1">
      <alignment horizontal="center" vertical="center"/>
      <protection hidden="1"/>
    </xf>
    <xf numFmtId="0" fontId="5" fillId="17" borderId="46" xfId="0" applyFont="1" applyFill="1" applyBorder="1" applyAlignment="1" applyProtection="1">
      <alignment horizontal="center" vertical="center"/>
      <protection hidden="1"/>
    </xf>
    <xf numFmtId="2" fontId="3" fillId="16" borderId="40" xfId="0" applyNumberFormat="1" applyFont="1" applyFill="1" applyBorder="1" applyAlignment="1" applyProtection="1">
      <alignment horizontal="left"/>
      <protection locked="0"/>
    </xf>
    <xf numFmtId="2" fontId="3" fillId="16" borderId="34" xfId="0" applyNumberFormat="1" applyFont="1" applyFill="1" applyBorder="1" applyAlignment="1" applyProtection="1">
      <alignment horizontal="left"/>
      <protection locked="0"/>
    </xf>
    <xf numFmtId="165" fontId="3" fillId="16" borderId="40" xfId="0" applyNumberFormat="1" applyFont="1" applyFill="1" applyBorder="1" applyAlignment="1" applyProtection="1">
      <alignment horizontal="left"/>
      <protection locked="0"/>
    </xf>
    <xf numFmtId="165" fontId="3" fillId="16" borderId="34" xfId="0" applyNumberFormat="1" applyFont="1" applyFill="1" applyBorder="1" applyAlignment="1" applyProtection="1">
      <alignment horizontal="left"/>
      <protection locked="0"/>
    </xf>
    <xf numFmtId="2" fontId="2" fillId="16" borderId="35" xfId="0" applyNumberFormat="1" applyFont="1" applyFill="1" applyBorder="1" applyAlignment="1" applyProtection="1">
      <alignment horizontal="left" vertical="top"/>
      <protection hidden="1"/>
    </xf>
    <xf numFmtId="2" fontId="2" fillId="16" borderId="36" xfId="0" applyNumberFormat="1" applyFont="1" applyFill="1" applyBorder="1" applyAlignment="1" applyProtection="1">
      <alignment horizontal="left" vertical="top"/>
      <protection hidden="1"/>
    </xf>
    <xf numFmtId="2" fontId="2" fillId="16" borderId="52" xfId="0" applyNumberFormat="1" applyFont="1" applyFill="1" applyBorder="1" applyAlignment="1" applyProtection="1">
      <alignment horizontal="left" vertical="top"/>
      <protection hidden="1"/>
    </xf>
    <xf numFmtId="2" fontId="2" fillId="16" borderId="53" xfId="0" applyNumberFormat="1" applyFont="1" applyFill="1" applyBorder="1" applyAlignment="1" applyProtection="1">
      <alignment horizontal="left" vertical="top"/>
      <protection hidden="1"/>
    </xf>
    <xf numFmtId="2" fontId="2" fillId="16" borderId="54" xfId="0" applyNumberFormat="1" applyFont="1" applyFill="1" applyBorder="1" applyAlignment="1" applyProtection="1">
      <alignment horizontal="left" vertical="top"/>
      <protection hidden="1"/>
    </xf>
    <xf numFmtId="2" fontId="2" fillId="16" borderId="42" xfId="0" applyNumberFormat="1" applyFont="1" applyFill="1" applyBorder="1" applyAlignment="1" applyProtection="1">
      <alignment horizontal="left" vertical="top"/>
      <protection hidden="1"/>
    </xf>
    <xf numFmtId="2" fontId="3" fillId="16" borderId="0" xfId="0" applyNumberFormat="1" applyFont="1" applyFill="1" applyAlignment="1" applyProtection="1">
      <alignment horizontal="center" vertical="center"/>
      <protection hidden="1"/>
    </xf>
    <xf numFmtId="2" fontId="3" fillId="16" borderId="51" xfId="0" applyNumberFormat="1" applyFont="1" applyFill="1" applyBorder="1" applyAlignment="1" applyProtection="1">
      <alignment horizontal="center" vertical="center"/>
      <protection hidden="1"/>
    </xf>
    <xf numFmtId="0" fontId="5" fillId="17" borderId="40" xfId="0" applyFont="1" applyFill="1" applyBorder="1" applyAlignment="1" applyProtection="1">
      <alignment horizontal="left"/>
      <protection hidden="1"/>
    </xf>
    <xf numFmtId="0" fontId="0" fillId="17" borderId="10" xfId="0" applyFill="1" applyBorder="1" applyAlignment="1">
      <alignment horizontal="left"/>
    </xf>
    <xf numFmtId="0" fontId="0" fillId="17" borderId="34" xfId="0" applyFill="1" applyBorder="1" applyAlignment="1">
      <alignment horizontal="left"/>
    </xf>
    <xf numFmtId="0" fontId="22" fillId="17" borderId="45" xfId="0" applyFont="1" applyFill="1" applyBorder="1" applyAlignment="1" applyProtection="1">
      <alignment horizontal="center" vertical="center"/>
      <protection hidden="1"/>
    </xf>
    <xf numFmtId="0" fontId="22" fillId="17" borderId="47" xfId="0" applyFont="1" applyFill="1" applyBorder="1" applyAlignment="1" applyProtection="1">
      <alignment horizontal="center" vertical="center"/>
      <protection hidden="1"/>
    </xf>
    <xf numFmtId="0" fontId="22" fillId="17" borderId="46" xfId="0" applyFont="1" applyFill="1" applyBorder="1" applyAlignment="1" applyProtection="1">
      <alignment horizontal="center" vertical="center"/>
      <protection hidden="1"/>
    </xf>
    <xf numFmtId="0" fontId="30" fillId="0" borderId="0" xfId="15" applyAlignment="1" applyProtection="1">
      <alignment horizontal="left"/>
      <protection hidden="1"/>
    </xf>
  </cellXfs>
  <cellStyles count="27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Euro" xfId="12" xr:uid="{00000000-0005-0000-0000-00000B000000}"/>
    <cellStyle name="Gut" xfId="13" builtinId="26" customBuiltin="1"/>
    <cellStyle name="Hyperlink_Fluktuationsquotenrechner_PEO" xfId="14" xr:uid="{00000000-0005-0000-0000-00000D000000}"/>
    <cellStyle name="Link" xfId="15" builtinId="8"/>
    <cellStyle name="Neutral" xfId="16" builtinId="28" customBuiltin="1"/>
    <cellStyle name="Notiz" xfId="17" builtinId="10" customBuiltin="1"/>
    <cellStyle name="Schlecht" xfId="18" builtinId="27" customBuiltin="1"/>
    <cellStyle name="Standard" xfId="0" builtinId="0"/>
    <cellStyle name="Überschrift" xfId="19" builtinId="15" customBuiltin="1"/>
    <cellStyle name="Überschrift 1" xfId="20" builtinId="16" customBuiltin="1"/>
    <cellStyle name="Überschrift 2" xfId="21" builtinId="17" customBuiltin="1"/>
    <cellStyle name="Überschrift 3" xfId="22" builtinId="18" customBuiltin="1"/>
    <cellStyle name="Überschrift 4" xfId="23" builtinId="19" customBuiltin="1"/>
    <cellStyle name="Verknüpfte Zelle" xfId="24" builtinId="24" customBuiltin="1"/>
    <cellStyle name="Warnender Text" xfId="25" builtinId="11" customBuiltin="1"/>
    <cellStyle name="Zelle überprüfen" xfId="2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6B9535"/>
      <rgbColor rgb="00EBC2A6"/>
      <rgbColor rgb="00666699"/>
      <rgbColor rgb="00969696"/>
      <rgbColor rgb="00003366"/>
      <rgbColor rgb="00339966"/>
      <rgbColor rgb="00003300"/>
      <rgbColor rgb="00333300"/>
      <rgbColor rgb="00BD133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22" fmlaLink="$N$9" fmlaRange="Parameter_Intern!$C$5:$C$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5</xdr:row>
      <xdr:rowOff>0</xdr:rowOff>
    </xdr:from>
    <xdr:to>
      <xdr:col>9</xdr:col>
      <xdr:colOff>76238</xdr:colOff>
      <xdr:row>6</xdr:row>
      <xdr:rowOff>350087</xdr:rowOff>
    </xdr:to>
    <xdr:sp macro="" textlink="">
      <xdr:nvSpPr>
        <xdr:cNvPr id="20489" name="Text 2">
          <a:extLst>
            <a:ext uri="{FF2B5EF4-FFF2-40B4-BE49-F238E27FC236}">
              <a16:creationId xmlns:a16="http://schemas.microsoft.com/office/drawing/2014/main" id="{00000000-0008-0000-0000-000009500000}"/>
            </a:ext>
          </a:extLst>
        </xdr:cNvPr>
        <xdr:cNvSpPr txBox="1">
          <a:spLocks noChangeArrowheads="1"/>
        </xdr:cNvSpPr>
      </xdr:nvSpPr>
      <xdr:spPr bwMode="auto">
        <a:xfrm>
          <a:off x="771525" y="485775"/>
          <a:ext cx="4581525" cy="695325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Bewirtungskosten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schnell und einfach Ihre Bewirtungskosten abrechnen.</a:t>
          </a:r>
        </a:p>
      </xdr:txBody>
    </xdr:sp>
    <xdr:clientData/>
  </xdr:twoCellAnchor>
  <xdr:twoCellAnchor>
    <xdr:from>
      <xdr:col>6</xdr:col>
      <xdr:colOff>31750</xdr:colOff>
      <xdr:row>16</xdr:row>
      <xdr:rowOff>0</xdr:rowOff>
    </xdr:from>
    <xdr:to>
      <xdr:col>7</xdr:col>
      <xdr:colOff>63500</xdr:colOff>
      <xdr:row>17</xdr:row>
      <xdr:rowOff>6350</xdr:rowOff>
    </xdr:to>
    <xdr:sp macro="" textlink="">
      <xdr:nvSpPr>
        <xdr:cNvPr id="20535" name="AutoShape 4">
          <a:extLst>
            <a:ext uri="{FF2B5EF4-FFF2-40B4-BE49-F238E27FC236}">
              <a16:creationId xmlns:a16="http://schemas.microsoft.com/office/drawing/2014/main" id="{00000000-0008-0000-0000-000037500000}"/>
            </a:ext>
          </a:extLst>
        </xdr:cNvPr>
        <xdr:cNvSpPr>
          <a:spLocks noChangeArrowheads="1"/>
        </xdr:cNvSpPr>
      </xdr:nvSpPr>
      <xdr:spPr bwMode="auto">
        <a:xfrm rot="5400000">
          <a:off x="3530600" y="3035300"/>
          <a:ext cx="488950" cy="209550"/>
        </a:xfrm>
        <a:prstGeom prst="triangle">
          <a:avLst>
            <a:gd name="adj" fmla="val 50000"/>
          </a:avLst>
        </a:prstGeom>
        <a:solidFill>
          <a:srgbClr val="BD133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0</xdr:colOff>
      <xdr:row>37</xdr:row>
      <xdr:rowOff>63500</xdr:rowOff>
    </xdr:to>
    <xdr:grpSp>
      <xdr:nvGrpSpPr>
        <xdr:cNvPr id="20536" name="Group 3">
          <a:extLst>
            <a:ext uri="{FF2B5EF4-FFF2-40B4-BE49-F238E27FC236}">
              <a16:creationId xmlns:a16="http://schemas.microsoft.com/office/drawing/2014/main" id="{00000000-0008-0000-0000-000038500000}"/>
            </a:ext>
          </a:extLst>
        </xdr:cNvPr>
        <xdr:cNvGrpSpPr>
          <a:grpSpLocks/>
        </xdr:cNvGrpSpPr>
      </xdr:nvGrpSpPr>
      <xdr:grpSpPr bwMode="auto">
        <a:xfrm>
          <a:off x="784860" y="3962400"/>
          <a:ext cx="4732020" cy="2905760"/>
          <a:chOff x="80" y="514"/>
          <a:chExt cx="483" cy="299"/>
        </a:xfrm>
      </xdr:grpSpPr>
      <xdr:sp macro="" textlink="">
        <xdr:nvSpPr>
          <xdr:cNvPr id="20492" name="Text Box 6">
            <a:extLst>
              <a:ext uri="{FF2B5EF4-FFF2-40B4-BE49-F238E27FC236}">
                <a16:creationId xmlns:a16="http://schemas.microsoft.com/office/drawing/2014/main" id="{00000000-0008-0000-0000-00000C5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" y="514"/>
            <a:ext cx="483" cy="299"/>
          </a:xfrm>
          <a:prstGeom prst="rect">
            <a:avLst/>
          </a:prstGeom>
          <a:solidFill>
            <a:srgbClr val="EBC2A6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Damit diese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Anwendung funktioniert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müssen die </a:t>
            </a: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Makro-Einstellungen </a:t>
            </a:r>
            <a:r>
              <a: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auf "niedrig" eingestellt sein.</a:t>
            </a:r>
          </a:p>
          <a:p>
            <a:pPr algn="l" rtl="0">
              <a:defRPr sz="1000"/>
            </a:pPr>
            <a:endParaRPr lang="de-D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rtl="0"/>
            <a:r>
              <a:rPr lang="de-DE" sz="1100" b="0" i="0" baseline="0">
                <a:effectLst/>
                <a:latin typeface="+mn-lt"/>
                <a:ea typeface="+mn-ea"/>
                <a:cs typeface="+mn-cs"/>
              </a:rPr>
              <a:t>Klicken Sie bei neueren Excel-Versionen alternativ auf </a:t>
            </a:r>
            <a:r>
              <a:rPr lang="de-DE" sz="1100" b="1" i="0" baseline="0">
                <a:effectLst/>
                <a:latin typeface="+mn-lt"/>
                <a:ea typeface="+mn-ea"/>
                <a:cs typeface="+mn-cs"/>
              </a:rPr>
              <a:t>"Inhalt aktivieren".</a:t>
            </a:r>
            <a:endParaRPr lang="de-DE" sz="1000">
              <a:effectLst/>
            </a:endParaRPr>
          </a:p>
        </xdr:txBody>
      </xdr:sp>
      <xdr:pic>
        <xdr:nvPicPr>
          <xdr:cNvPr id="20538" name="Grafik 6">
            <a:extLst>
              <a:ext uri="{FF2B5EF4-FFF2-40B4-BE49-F238E27FC236}">
                <a16:creationId xmlns:a16="http://schemas.microsoft.com/office/drawing/2014/main" id="{00000000-0008-0000-0000-00003A5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" y="692"/>
            <a:ext cx="413" cy="1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22860</xdr:rowOff>
        </xdr:from>
        <xdr:to>
          <xdr:col>5</xdr:col>
          <xdr:colOff>0</xdr:colOff>
          <xdr:row>15</xdr:row>
          <xdr:rowOff>60960</xdr:rowOff>
        </xdr:to>
        <xdr:sp macro="" textlink="">
          <xdr:nvSpPr>
            <xdr:cNvPr id="20487" name="List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33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17454" name="Rectangle 37">
          <a:extLst>
            <a:ext uri="{FF2B5EF4-FFF2-40B4-BE49-F238E27FC236}">
              <a16:creationId xmlns:a16="http://schemas.microsoft.com/office/drawing/2014/main" id="{00000000-0008-0000-0100-00002E440000}"/>
            </a:ext>
          </a:extLst>
        </xdr:cNvPr>
        <xdr:cNvSpPr>
          <a:spLocks noChangeArrowheads="1"/>
        </xdr:cNvSpPr>
      </xdr:nvSpPr>
      <xdr:spPr bwMode="auto">
        <a:xfrm>
          <a:off x="4483100" y="5581650"/>
          <a:ext cx="527050" cy="647700"/>
        </a:xfrm>
        <a:prstGeom prst="rect">
          <a:avLst/>
        </a:prstGeom>
        <a:solidFill>
          <a:srgbClr val="EBC2A6">
            <a:alpha val="2196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234950</xdr:colOff>
      <xdr:row>36</xdr:row>
      <xdr:rowOff>6350</xdr:rowOff>
    </xdr:from>
    <xdr:to>
      <xdr:col>24</xdr:col>
      <xdr:colOff>0</xdr:colOff>
      <xdr:row>37</xdr:row>
      <xdr:rowOff>57150</xdr:rowOff>
    </xdr:to>
    <xdr:pic macro="[0]!DieseArbeitsmappe.AnspringenEingaben">
      <xdr:nvPicPr>
        <xdr:cNvPr id="19477" name="Picture 3">
          <a:extLst>
            <a:ext uri="{FF2B5EF4-FFF2-40B4-BE49-F238E27FC236}">
              <a16:creationId xmlns:a16="http://schemas.microsoft.com/office/drawing/2014/main" id="{00000000-0008-0000-0200-000015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0" y="5854700"/>
          <a:ext cx="1492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5</xdr:row>
      <xdr:rowOff>50800</xdr:rowOff>
    </xdr:from>
    <xdr:to>
      <xdr:col>3</xdr:col>
      <xdr:colOff>2935832</xdr:colOff>
      <xdr:row>6</xdr:row>
      <xdr:rowOff>65417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 txBox="1">
          <a:spLocks noChangeArrowheads="1"/>
        </xdr:cNvSpPr>
      </xdr:nvSpPr>
      <xdr:spPr bwMode="auto">
        <a:xfrm>
          <a:off x="933450" y="1047750"/>
          <a:ext cx="4238625" cy="3381375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0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Bewirtungskosten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schnell und einfach Ihre Bewirtungskosten abrechnen.</a:t>
          </a:r>
        </a:p>
      </xdr:txBody>
    </xdr:sp>
    <xdr:clientData/>
  </xdr:twoCellAnchor>
  <xdr:twoCellAnchor>
    <xdr:from>
      <xdr:col>2</xdr:col>
      <xdr:colOff>25400</xdr:colOff>
      <xdr:row>9</xdr:row>
      <xdr:rowOff>93345</xdr:rowOff>
    </xdr:from>
    <xdr:to>
      <xdr:col>4</xdr:col>
      <xdr:colOff>13</xdr:colOff>
      <xdr:row>11</xdr:row>
      <xdr:rowOff>63486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 txBox="1">
          <a:spLocks noChangeArrowheads="1"/>
        </xdr:cNvSpPr>
      </xdr:nvSpPr>
      <xdr:spPr bwMode="auto">
        <a:xfrm>
          <a:off x="914400" y="4895850"/>
          <a:ext cx="4572000" cy="1743075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mit dem Tool zu arbeiten sind zunächst im Arbeitsblatt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Stammdaten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die folgenden Angaben erforderlich: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Mitarbeiter, die Sie über dieses Tool abrechnen wollen</a:t>
          </a: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Allgemeine Angaben zur Firma und Anschrift</a:t>
          </a: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Anschließend können Sie Ihre Bewirtungskosten im Arbeitsblatt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Eingaben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abrechnen. Es sind nur wenige Eingaben erforderlich. Die dort gemachten Eingaben sind nur Beispiele und können von Ihnen überschrieben werden.</a:t>
          </a: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44450</xdr:colOff>
      <xdr:row>5</xdr:row>
      <xdr:rowOff>552450</xdr:rowOff>
    </xdr:from>
    <xdr:to>
      <xdr:col>3</xdr:col>
      <xdr:colOff>3092450</xdr:colOff>
      <xdr:row>5</xdr:row>
      <xdr:rowOff>2454386</xdr:rowOff>
    </xdr:to>
    <xdr:sp macro="" textlink="">
      <xdr:nvSpPr>
        <xdr:cNvPr id="2060" name="Text Box 6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 txBox="1">
          <a:spLocks noChangeArrowheads="1"/>
        </xdr:cNvSpPr>
      </xdr:nvSpPr>
      <xdr:spPr bwMode="auto">
        <a:xfrm>
          <a:off x="949325" y="1524000"/>
          <a:ext cx="3152775" cy="1901936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Damit diese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Anwendung funktioniert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müssen die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Makro-Einstellungen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auf "niedrig" eingestellt sein.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Klicken Sie bei neueren Excel-Versionen alternativ auf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"Inhalt aktivieren".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2387600</xdr:colOff>
      <xdr:row>13</xdr:row>
      <xdr:rowOff>101600</xdr:rowOff>
    </xdr:from>
    <xdr:to>
      <xdr:col>6</xdr:col>
      <xdr:colOff>6350</xdr:colOff>
      <xdr:row>15</xdr:row>
      <xdr:rowOff>44450</xdr:rowOff>
    </xdr:to>
    <xdr:pic macro="[0]!DieseArbeitsmappe.AnspringenEingaben">
      <xdr:nvPicPr>
        <xdr:cNvPr id="2113" name="Picture 7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6972300"/>
          <a:ext cx="25654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pageSetUpPr autoPageBreaks="0"/>
  </sheetPr>
  <dimension ref="B1:N41"/>
  <sheetViews>
    <sheetView showGridLines="0" showZeros="0" topLeftCell="A7" workbookViewId="0">
      <selection activeCell="B5" sqref="B5"/>
    </sheetView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23.21875" style="3" customWidth="1"/>
    <col min="5" max="5" width="11.77734375" style="3" customWidth="1"/>
    <col min="6" max="7" width="2.5546875" style="3" customWidth="1"/>
    <col min="8" max="8" width="21.77734375" style="3" customWidth="1"/>
    <col min="9" max="9" width="1.77734375" style="3" customWidth="1"/>
    <col min="10" max="10" width="2.21875" style="3" customWidth="1"/>
    <col min="11" max="12" width="11.44140625" style="3"/>
    <col min="13" max="14" width="11.44140625" style="3" hidden="1" customWidth="1"/>
    <col min="15" max="16384" width="11.44140625" style="3"/>
  </cols>
  <sheetData>
    <row r="1" spans="2:14" hidden="1" x14ac:dyDescent="0.25"/>
    <row r="2" spans="2:14" hidden="1" x14ac:dyDescent="0.25"/>
    <row r="3" spans="2:14" ht="50.25" hidden="1" customHeight="1" x14ac:dyDescent="0.25"/>
    <row r="4" spans="2:14" ht="13.8" thickBot="1" x14ac:dyDescent="0.3">
      <c r="J4" s="70" t="s">
        <v>60</v>
      </c>
    </row>
    <row r="5" spans="2:14" ht="24.75" customHeight="1" x14ac:dyDescent="0.25">
      <c r="B5" s="71" t="s">
        <v>90</v>
      </c>
      <c r="C5" s="72"/>
      <c r="D5" s="72"/>
      <c r="E5" s="72"/>
      <c r="F5" s="72"/>
      <c r="G5" s="72"/>
      <c r="H5" s="72"/>
      <c r="I5" s="72"/>
      <c r="J5" s="73"/>
    </row>
    <row r="6" spans="2:14" x14ac:dyDescent="0.25">
      <c r="B6" s="4"/>
      <c r="J6" s="5"/>
    </row>
    <row r="7" spans="2:14" ht="59.25" customHeight="1" x14ac:dyDescent="0.25">
      <c r="B7" s="4"/>
      <c r="J7" s="5"/>
    </row>
    <row r="8" spans="2:14" ht="13.8" thickBot="1" x14ac:dyDescent="0.3">
      <c r="B8" s="4"/>
      <c r="J8" s="5"/>
    </row>
    <row r="9" spans="2:14" ht="17.25" customHeight="1" thickBot="1" x14ac:dyDescent="0.3">
      <c r="B9" s="4"/>
      <c r="C9" s="11"/>
      <c r="D9" s="74" t="s">
        <v>61</v>
      </c>
      <c r="E9" s="12"/>
      <c r="F9" s="12"/>
      <c r="G9" s="12"/>
      <c r="H9" s="12"/>
      <c r="I9" s="13"/>
      <c r="J9" s="5"/>
      <c r="M9" s="75" t="s">
        <v>52</v>
      </c>
      <c r="N9" s="76">
        <v>1</v>
      </c>
    </row>
    <row r="10" spans="2:14" ht="12.75" customHeight="1" thickBot="1" x14ac:dyDescent="0.3">
      <c r="B10" s="4"/>
      <c r="C10" s="4"/>
      <c r="G10" s="63" t="s">
        <v>62</v>
      </c>
      <c r="H10" s="77"/>
      <c r="I10" s="5"/>
      <c r="J10" s="5"/>
    </row>
    <row r="11" spans="2:14" ht="13.5" customHeight="1" thickBot="1" x14ac:dyDescent="0.3">
      <c r="B11" s="4"/>
      <c r="C11" s="4"/>
      <c r="G11" s="139" t="str">
        <f>INDEX(Parameter_Intern!C5:D7,Startseite!N9,2)</f>
        <v>Hier können Sie die Stammdaten eingeben</v>
      </c>
      <c r="H11" s="139"/>
      <c r="I11" s="5"/>
      <c r="J11" s="5"/>
      <c r="M11" s="78">
        <f>+N9/2</f>
        <v>0.5</v>
      </c>
      <c r="N11" s="76">
        <f>+ROUND(N9/2,0)</f>
        <v>1</v>
      </c>
    </row>
    <row r="12" spans="2:14" ht="13.8" thickBot="1" x14ac:dyDescent="0.3">
      <c r="B12" s="4"/>
      <c r="C12" s="4"/>
      <c r="G12" s="139"/>
      <c r="H12" s="139"/>
      <c r="I12" s="5"/>
      <c r="J12" s="5"/>
      <c r="M12" s="137">
        <f>IF(M11=N11,1,2)</f>
        <v>2</v>
      </c>
      <c r="N12" s="138"/>
    </row>
    <row r="13" spans="2:14" x14ac:dyDescent="0.25">
      <c r="B13" s="4"/>
      <c r="C13" s="4"/>
      <c r="G13" s="139"/>
      <c r="H13" s="139"/>
      <c r="I13" s="5"/>
      <c r="J13" s="5"/>
    </row>
    <row r="14" spans="2:14" x14ac:dyDescent="0.25">
      <c r="B14" s="4"/>
      <c r="C14" s="4"/>
      <c r="G14" s="139"/>
      <c r="H14" s="139"/>
      <c r="I14" s="5"/>
      <c r="J14" s="5"/>
    </row>
    <row r="15" spans="2:14" x14ac:dyDescent="0.25">
      <c r="B15" s="4"/>
      <c r="C15" s="4"/>
      <c r="G15" s="139"/>
      <c r="H15" s="139"/>
      <c r="I15" s="5"/>
      <c r="J15" s="5"/>
    </row>
    <row r="16" spans="2:14" x14ac:dyDescent="0.25">
      <c r="B16" s="4"/>
      <c r="C16" s="4"/>
      <c r="I16" s="5"/>
      <c r="J16" s="5"/>
    </row>
    <row r="17" spans="2:12" ht="38.25" customHeight="1" x14ac:dyDescent="0.25">
      <c r="B17" s="4"/>
      <c r="C17" s="4"/>
      <c r="D17" s="135" t="str">
        <f>"Bei einem Klick auf "&amp;H17&amp;" kommen Sie direkt zum entsprechenden Arbeitsblatt"</f>
        <v>Bei einem Klick auf Stammdaten kommen Sie direkt zum entsprechenden Arbeitsblatt</v>
      </c>
      <c r="E17" s="136"/>
      <c r="F17" s="131"/>
      <c r="G17" s="79"/>
      <c r="H17" s="80" t="str">
        <f>+HYPERLINK(VLOOKUP($N$9,Parameter_Intern!$B$5:$E$30,4,FALSE),VLOOKUP($N$9,Parameter_Intern!$B$5:$E$30,2,FALSE))</f>
        <v>Stammdaten</v>
      </c>
      <c r="I17" s="81"/>
      <c r="J17" s="5"/>
      <c r="L17" s="63"/>
    </row>
    <row r="18" spans="2:12" ht="13.8" thickBot="1" x14ac:dyDescent="0.3">
      <c r="B18" s="4"/>
      <c r="C18" s="6"/>
      <c r="D18" s="7"/>
      <c r="E18" s="7"/>
      <c r="F18" s="7"/>
      <c r="G18" s="7"/>
      <c r="H18" s="7"/>
      <c r="I18" s="8"/>
      <c r="J18" s="5"/>
    </row>
    <row r="19" spans="2:12" ht="13.8" thickBot="1" x14ac:dyDescent="0.3">
      <c r="B19" s="6"/>
      <c r="C19" s="7"/>
      <c r="D19" s="82"/>
      <c r="E19" s="7"/>
      <c r="F19" s="7"/>
      <c r="G19" s="7"/>
      <c r="H19" s="7"/>
      <c r="I19" s="7"/>
      <c r="J19" s="8"/>
    </row>
    <row r="21" spans="2:12" x14ac:dyDescent="0.25">
      <c r="C21" s="9"/>
    </row>
    <row r="22" spans="2:12" x14ac:dyDescent="0.25">
      <c r="C22" s="9"/>
    </row>
    <row r="25" spans="2:12" ht="12.75" customHeight="1" x14ac:dyDescent="0.25"/>
    <row r="39" spans="2:2" x14ac:dyDescent="0.25">
      <c r="B39" s="9" t="s">
        <v>91</v>
      </c>
    </row>
    <row r="40" spans="2:2" x14ac:dyDescent="0.25">
      <c r="B40" s="9" t="s">
        <v>58</v>
      </c>
    </row>
    <row r="41" spans="2:2" x14ac:dyDescent="0.25">
      <c r="B41" s="9" t="s">
        <v>59</v>
      </c>
    </row>
  </sheetData>
  <mergeCells count="3">
    <mergeCell ref="D17:E17"/>
    <mergeCell ref="M12:N12"/>
    <mergeCell ref="G11:H15"/>
  </mergeCells>
  <phoneticPr fontId="3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List Box 7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22860</xdr:rowOff>
                  </from>
                  <to>
                    <xdr:col>5</xdr:col>
                    <xdr:colOff>0</xdr:colOff>
                    <xdr:row>15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autoPageBreaks="0" fitToPage="1"/>
  </sheetPr>
  <dimension ref="A2:AB51"/>
  <sheetViews>
    <sheetView showGridLines="0" tabSelected="1" topLeftCell="A14" zoomScaleNormal="75" zoomScaleSheetLayoutView="75" workbookViewId="0">
      <selection activeCell="F7" sqref="F7"/>
    </sheetView>
  </sheetViews>
  <sheetFormatPr baseColWidth="10" defaultColWidth="11.44140625" defaultRowHeight="13.2" x14ac:dyDescent="0.25"/>
  <cols>
    <col min="1" max="1" width="11.44140625" style="16"/>
    <col min="2" max="2" width="1.77734375" style="16" customWidth="1"/>
    <col min="3" max="3" width="2.77734375" style="16" customWidth="1"/>
    <col min="4" max="4" width="14.77734375" style="16" customWidth="1"/>
    <col min="5" max="5" width="9" style="16" customWidth="1"/>
    <col min="6" max="6" width="9.44140625" style="16" customWidth="1"/>
    <col min="7" max="7" width="9.21875" style="16" customWidth="1"/>
    <col min="8" max="8" width="6" style="16" customWidth="1"/>
    <col min="9" max="9" width="7.5546875" style="16" customWidth="1"/>
    <col min="10" max="10" width="8.44140625" style="16" customWidth="1"/>
    <col min="11" max="11" width="10.21875" style="16" customWidth="1"/>
    <col min="12" max="12" width="0" style="16" hidden="1" customWidth="1"/>
    <col min="13" max="13" width="2" style="16" customWidth="1"/>
    <col min="14" max="14" width="2.44140625" style="16" customWidth="1"/>
    <col min="15" max="15" width="27.77734375" style="16" customWidth="1"/>
    <col min="16" max="17" width="11.44140625" style="16" hidden="1" customWidth="1"/>
    <col min="18" max="18" width="21.21875" style="16" hidden="1" customWidth="1"/>
    <col min="19" max="19" width="12.44140625" style="16" hidden="1" customWidth="1"/>
    <col min="20" max="20" width="14.77734375" style="16" hidden="1" customWidth="1"/>
    <col min="21" max="21" width="1.21875" style="16" hidden="1" customWidth="1"/>
    <col min="22" max="22" width="15" style="16" hidden="1" customWidth="1"/>
    <col min="23" max="28" width="11.44140625" style="16" hidden="1" customWidth="1"/>
    <col min="29" max="29" width="0" style="16" hidden="1" customWidth="1"/>
    <col min="30" max="16384" width="11.44140625" style="16"/>
  </cols>
  <sheetData>
    <row r="2" spans="2:27" ht="13.8" thickBot="1" x14ac:dyDescent="0.3">
      <c r="M2" s="129" t="s">
        <v>78</v>
      </c>
    </row>
    <row r="3" spans="2:27" ht="27.75" customHeight="1" thickBot="1" x14ac:dyDescent="0.3">
      <c r="B3" s="141" t="s">
        <v>78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2:27" s="17" customFormat="1" ht="13.8" thickBot="1" x14ac:dyDescent="0.3">
      <c r="B4" s="159" t="str">
        <f>"Firma "&amp;Stammdaten!V8&amp;", "&amp;Stammdaten!V9&amp;", "&amp;Stammdaten!V10&amp;" "&amp;Stammdaten!V11</f>
        <v>Firma Müller GmbH, Meierstraße 11, 47111 Ortschaft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</row>
    <row r="5" spans="2:27" s="14" customFormat="1" x14ac:dyDescent="0.25">
      <c r="B5" s="18"/>
      <c r="C5" s="19"/>
      <c r="D5" s="20"/>
      <c r="E5" s="20"/>
      <c r="G5" s="20"/>
      <c r="H5" s="20"/>
      <c r="I5" s="20"/>
      <c r="J5" s="20"/>
      <c r="K5" s="20"/>
      <c r="M5" s="34"/>
      <c r="Q5" s="14" t="s">
        <v>46</v>
      </c>
      <c r="R5" s="42">
        <f ca="1">+TODAY()-100</f>
        <v>44941</v>
      </c>
    </row>
    <row r="6" spans="2:27" s="14" customFormat="1" x14ac:dyDescent="0.25">
      <c r="B6" s="18"/>
      <c r="C6" s="19"/>
      <c r="D6" s="15" t="s">
        <v>43</v>
      </c>
      <c r="E6" s="19"/>
      <c r="F6" s="164">
        <v>44564</v>
      </c>
      <c r="G6" s="165"/>
      <c r="H6" s="31"/>
      <c r="I6" s="31"/>
      <c r="J6" s="31"/>
      <c r="K6" s="52"/>
      <c r="M6" s="34"/>
      <c r="O6" s="43"/>
      <c r="Q6" s="14" t="s">
        <v>47</v>
      </c>
      <c r="R6" s="42">
        <f ca="1">+TODAY()+100</f>
        <v>45141</v>
      </c>
    </row>
    <row r="7" spans="2:27" s="14" customFormat="1" x14ac:dyDescent="0.25">
      <c r="B7" s="18"/>
      <c r="C7" s="19"/>
      <c r="D7" s="15"/>
      <c r="E7" s="15"/>
      <c r="F7" s="15"/>
      <c r="G7" s="15"/>
      <c r="H7" s="15"/>
      <c r="I7" s="31"/>
      <c r="J7" s="31"/>
      <c r="K7" s="20"/>
      <c r="M7" s="34"/>
      <c r="O7" s="43"/>
      <c r="R7" s="42"/>
    </row>
    <row r="8" spans="2:27" s="14" customFormat="1" x14ac:dyDescent="0.25">
      <c r="B8" s="18"/>
      <c r="C8" s="19"/>
      <c r="D8" s="15" t="s">
        <v>32</v>
      </c>
      <c r="E8" s="15"/>
      <c r="F8" s="166" t="s">
        <v>80</v>
      </c>
      <c r="G8" s="167"/>
      <c r="H8" s="167"/>
      <c r="I8" s="167"/>
      <c r="J8" s="167"/>
      <c r="K8" s="168"/>
      <c r="M8" s="34"/>
      <c r="O8" s="43"/>
      <c r="R8" s="42"/>
    </row>
    <row r="9" spans="2:27" s="14" customFormat="1" x14ac:dyDescent="0.25">
      <c r="B9" s="18"/>
      <c r="C9" s="19"/>
      <c r="D9" s="15"/>
      <c r="E9" s="15"/>
      <c r="F9" s="169"/>
      <c r="G9" s="170"/>
      <c r="H9" s="170"/>
      <c r="I9" s="170"/>
      <c r="J9" s="170"/>
      <c r="K9" s="171"/>
      <c r="M9" s="34"/>
      <c r="O9" s="43"/>
      <c r="R9" s="42"/>
    </row>
    <row r="10" spans="2:27" s="14" customFormat="1" x14ac:dyDescent="0.25">
      <c r="B10" s="18"/>
      <c r="C10" s="19"/>
      <c r="D10" s="15"/>
      <c r="E10" s="15"/>
      <c r="F10" s="15"/>
      <c r="G10" s="15"/>
      <c r="H10" s="15"/>
      <c r="I10" s="31"/>
      <c r="J10" s="31"/>
      <c r="K10" s="20"/>
      <c r="M10" s="34"/>
      <c r="O10" s="43"/>
      <c r="R10" s="42"/>
    </row>
    <row r="11" spans="2:27" s="14" customFormat="1" ht="13.8" thickBot="1" x14ac:dyDescent="0.3">
      <c r="B11" s="18"/>
      <c r="C11" s="19"/>
      <c r="D11" s="15" t="s">
        <v>44</v>
      </c>
      <c r="E11" s="19"/>
      <c r="F11" s="162" t="s">
        <v>84</v>
      </c>
      <c r="G11" s="163"/>
      <c r="H11" s="27"/>
      <c r="I11" s="27" t="str">
        <f>IF(ISERROR(IF(F11="","","KST: "&amp;VLOOKUP(F11,V12:W47,2,FALSE))),"",IF(F11="","","KST: "&amp;VLOOKUP(F11,V12:W47,2,FALSE)))</f>
        <v>KST: 4711</v>
      </c>
      <c r="J11" s="27"/>
      <c r="K11" s="20"/>
      <c r="M11" s="34"/>
      <c r="O11" s="43" t="str">
        <f>+IF(F11="","Mitarbeiter wählen","")</f>
        <v/>
      </c>
    </row>
    <row r="12" spans="2:27" s="14" customFormat="1" ht="13.5" customHeight="1" thickBot="1" x14ac:dyDescent="0.3">
      <c r="B12" s="18"/>
      <c r="C12" s="19"/>
      <c r="G12" s="20"/>
      <c r="H12" s="20"/>
      <c r="I12" s="20"/>
      <c r="J12" s="20"/>
      <c r="K12" s="20"/>
      <c r="M12" s="34"/>
      <c r="Q12" s="24">
        <v>1</v>
      </c>
      <c r="R12" s="25" t="str">
        <f>+VLOOKUP($Q$12,Stammdaten!$L$9:$P$34,3,FALSE)</f>
        <v>Zum vollen Krug</v>
      </c>
      <c r="S12" s="25" t="str">
        <f>+VLOOKUP($Q$12,Stammdaten!$L$9:$P$34,4,FALSE)</f>
        <v>Musterstraße 3</v>
      </c>
      <c r="T12" s="26" t="str">
        <f>+VLOOKUP($Q$12,Stammdaten!$L$9:$P$34,5,FALSE)</f>
        <v>47111 Musterstadt</v>
      </c>
      <c r="V12" s="28" t="str">
        <f>IF(Stammdaten!C9="","",Stammdaten!C9)</f>
        <v>Müller, Heinz</v>
      </c>
      <c r="W12" s="22">
        <f>IF(Stammdaten!D9="","",Stammdaten!D9)</f>
        <v>4711</v>
      </c>
      <c r="X12" s="22" t="str">
        <f>IF(Stammdaten!E9="","",Stammdaten!E9)</f>
        <v>Walkes-Bank</v>
      </c>
      <c r="Y12" s="22" t="str">
        <f>IF(Stammdaten!F9="","",Stammdaten!F9)</f>
        <v>0047114711</v>
      </c>
      <c r="Z12" s="22" t="str">
        <f>IF(Stammdaten!G9="","",Stammdaten!G9)</f>
        <v>124578963</v>
      </c>
      <c r="AA12" s="23" t="str">
        <f>IF(Stammdaten!H9="","",Stammdaten!H9)</f>
        <v/>
      </c>
    </row>
    <row r="13" spans="2:27" s="14" customFormat="1" ht="13.8" thickBot="1" x14ac:dyDescent="0.3">
      <c r="B13" s="18"/>
      <c r="C13" s="19"/>
      <c r="D13" s="15" t="s">
        <v>33</v>
      </c>
      <c r="E13" s="15"/>
      <c r="G13" s="20"/>
      <c r="H13" s="20"/>
      <c r="I13" s="20"/>
      <c r="J13" s="20"/>
      <c r="K13" s="20"/>
      <c r="M13" s="34"/>
      <c r="V13" s="29" t="str">
        <f>IF(Stammdaten!C10="","",Stammdaten!C10)</f>
        <v>Schmitz, Dieter</v>
      </c>
      <c r="W13" s="21">
        <f>IF(Stammdaten!D10="","",Stammdaten!D10)</f>
        <v>4712</v>
      </c>
      <c r="X13" s="21" t="str">
        <f>IF(Stammdaten!E10="","",Stammdaten!E10)</f>
        <v>Walkes-Sparkasse</v>
      </c>
      <c r="Y13" s="21" t="str">
        <f>IF(Stammdaten!F10="","",Stammdaten!F10)</f>
        <v>123465678</v>
      </c>
      <c r="Z13" s="21" t="str">
        <f>IF(Stammdaten!G10="","",Stammdaten!G10)</f>
        <v>1254896</v>
      </c>
      <c r="AA13" s="30" t="str">
        <f>IF(Stammdaten!H10="","",Stammdaten!H10)</f>
        <v/>
      </c>
    </row>
    <row r="14" spans="2:27" s="14" customFormat="1" x14ac:dyDescent="0.25">
      <c r="B14" s="18"/>
      <c r="C14" s="19"/>
      <c r="D14" s="154"/>
      <c r="E14" s="155"/>
      <c r="F14" s="156"/>
      <c r="G14" s="156"/>
      <c r="H14" s="157"/>
      <c r="I14" s="157"/>
      <c r="J14" s="157"/>
      <c r="K14" s="158"/>
      <c r="M14" s="34"/>
      <c r="V14" s="29" t="str">
        <f>IF(Stammdaten!C11="","",Stammdaten!C11)</f>
        <v>Schulz, Harald</v>
      </c>
      <c r="W14" s="21">
        <f>IF(Stammdaten!D11="","",Stammdaten!D11)</f>
        <v>4713</v>
      </c>
      <c r="X14" s="21" t="str">
        <f>IF(Stammdaten!E11="","",Stammdaten!E11)</f>
        <v>Walkes-Dreba</v>
      </c>
      <c r="Y14" s="21" t="str">
        <f>IF(Stammdaten!F11="","",Stammdaten!F11)</f>
        <v>987654</v>
      </c>
      <c r="Z14" s="21" t="str">
        <f>IF(Stammdaten!G11="","",Stammdaten!G11)</f>
        <v>0006659985</v>
      </c>
      <c r="AA14" s="30" t="str">
        <f>IF(Stammdaten!H11="","",Stammdaten!H11)</f>
        <v/>
      </c>
    </row>
    <row r="15" spans="2:27" s="14" customFormat="1" x14ac:dyDescent="0.25">
      <c r="B15" s="18"/>
      <c r="C15" s="19"/>
      <c r="D15" s="144"/>
      <c r="E15" s="145"/>
      <c r="F15" s="146"/>
      <c r="G15" s="146"/>
      <c r="H15" s="147"/>
      <c r="I15" s="147"/>
      <c r="J15" s="147"/>
      <c r="K15" s="148"/>
      <c r="M15" s="34"/>
      <c r="V15" s="29" t="str">
        <f>IF(Stammdaten!C12="","",Stammdaten!C12)</f>
        <v/>
      </c>
      <c r="W15" s="21" t="str">
        <f>IF(Stammdaten!D12="","",Stammdaten!D12)</f>
        <v/>
      </c>
      <c r="X15" s="21" t="str">
        <f>IF(Stammdaten!E12="","",Stammdaten!E12)</f>
        <v/>
      </c>
      <c r="Y15" s="21" t="str">
        <f>IF(Stammdaten!F12="","",Stammdaten!F12)</f>
        <v/>
      </c>
      <c r="Z15" s="21" t="str">
        <f>IF(Stammdaten!G12="","",Stammdaten!G12)</f>
        <v/>
      </c>
      <c r="AA15" s="30" t="str">
        <f>IF(Stammdaten!H12="","",Stammdaten!H12)</f>
        <v/>
      </c>
    </row>
    <row r="16" spans="2:27" s="14" customFormat="1" x14ac:dyDescent="0.25">
      <c r="B16" s="18"/>
      <c r="C16" s="19"/>
      <c r="D16" s="144"/>
      <c r="E16" s="145"/>
      <c r="F16" s="146"/>
      <c r="G16" s="146"/>
      <c r="H16" s="147"/>
      <c r="I16" s="147"/>
      <c r="J16" s="147"/>
      <c r="K16" s="148"/>
      <c r="M16" s="34"/>
      <c r="V16" s="29" t="str">
        <f>IF(Stammdaten!C13="","",Stammdaten!C13)</f>
        <v/>
      </c>
      <c r="W16" s="21" t="str">
        <f>IF(Stammdaten!D13="","",Stammdaten!D13)</f>
        <v/>
      </c>
      <c r="X16" s="21" t="str">
        <f>IF(Stammdaten!E13="","",Stammdaten!E13)</f>
        <v/>
      </c>
      <c r="Y16" s="21" t="str">
        <f>IF(Stammdaten!F13="","",Stammdaten!F13)</f>
        <v/>
      </c>
      <c r="Z16" s="21" t="str">
        <f>IF(Stammdaten!G13="","",Stammdaten!G13)</f>
        <v/>
      </c>
      <c r="AA16" s="30" t="str">
        <f>IF(Stammdaten!H13="","",Stammdaten!H13)</f>
        <v/>
      </c>
    </row>
    <row r="17" spans="2:27" s="14" customFormat="1" x14ac:dyDescent="0.25">
      <c r="B17" s="18"/>
      <c r="C17" s="19"/>
      <c r="D17" s="144"/>
      <c r="E17" s="145"/>
      <c r="F17" s="146"/>
      <c r="G17" s="146"/>
      <c r="H17" s="147"/>
      <c r="I17" s="147"/>
      <c r="J17" s="147"/>
      <c r="K17" s="148"/>
      <c r="M17" s="34"/>
      <c r="V17" s="29" t="str">
        <f>IF(Stammdaten!C14="","",Stammdaten!C14)</f>
        <v/>
      </c>
      <c r="W17" s="21" t="str">
        <f>IF(Stammdaten!D14="","",Stammdaten!D14)</f>
        <v/>
      </c>
      <c r="X17" s="21" t="str">
        <f>IF(Stammdaten!E14="","",Stammdaten!E14)</f>
        <v/>
      </c>
      <c r="Y17" s="21" t="str">
        <f>IF(Stammdaten!F14="","",Stammdaten!F14)</f>
        <v/>
      </c>
      <c r="Z17" s="21" t="str">
        <f>IF(Stammdaten!G14="","",Stammdaten!G14)</f>
        <v/>
      </c>
      <c r="AA17" s="30" t="str">
        <f>IF(Stammdaten!H14="","",Stammdaten!H14)</f>
        <v/>
      </c>
    </row>
    <row r="18" spans="2:27" s="14" customFormat="1" x14ac:dyDescent="0.25">
      <c r="B18" s="18"/>
      <c r="C18" s="19"/>
      <c r="D18" s="144"/>
      <c r="E18" s="145"/>
      <c r="F18" s="146"/>
      <c r="G18" s="146"/>
      <c r="H18" s="147"/>
      <c r="I18" s="147"/>
      <c r="J18" s="147"/>
      <c r="K18" s="148"/>
      <c r="M18" s="34"/>
      <c r="V18" s="29" t="str">
        <f>IF(Stammdaten!C15="","",Stammdaten!C15)</f>
        <v/>
      </c>
      <c r="W18" s="21" t="str">
        <f>IF(Stammdaten!D15="","",Stammdaten!D15)</f>
        <v/>
      </c>
      <c r="X18" s="21" t="str">
        <f>IF(Stammdaten!E15="","",Stammdaten!E15)</f>
        <v/>
      </c>
      <c r="Y18" s="21" t="str">
        <f>IF(Stammdaten!F15="","",Stammdaten!F15)</f>
        <v/>
      </c>
      <c r="Z18" s="21" t="str">
        <f>IF(Stammdaten!G15="","",Stammdaten!G15)</f>
        <v/>
      </c>
      <c r="AA18" s="30" t="str">
        <f>IF(Stammdaten!H15="","",Stammdaten!H15)</f>
        <v/>
      </c>
    </row>
    <row r="19" spans="2:27" s="14" customFormat="1" x14ac:dyDescent="0.25">
      <c r="B19" s="18"/>
      <c r="C19" s="19"/>
      <c r="D19" s="144"/>
      <c r="E19" s="145"/>
      <c r="F19" s="146"/>
      <c r="G19" s="146"/>
      <c r="H19" s="147"/>
      <c r="I19" s="147"/>
      <c r="J19" s="147"/>
      <c r="K19" s="148"/>
      <c r="M19" s="34"/>
      <c r="V19" s="29" t="str">
        <f>IF(Stammdaten!C16="","",Stammdaten!C16)</f>
        <v/>
      </c>
      <c r="W19" s="21" t="str">
        <f>IF(Stammdaten!D16="","",Stammdaten!D16)</f>
        <v/>
      </c>
      <c r="X19" s="21" t="str">
        <f>IF(Stammdaten!E16="","",Stammdaten!E16)</f>
        <v/>
      </c>
      <c r="Y19" s="21" t="str">
        <f>IF(Stammdaten!F16="","",Stammdaten!F16)</f>
        <v/>
      </c>
      <c r="Z19" s="21" t="str">
        <f>IF(Stammdaten!G16="","",Stammdaten!G16)</f>
        <v/>
      </c>
      <c r="AA19" s="30" t="str">
        <f>IF(Stammdaten!H16="","",Stammdaten!H16)</f>
        <v/>
      </c>
    </row>
    <row r="20" spans="2:27" s="14" customFormat="1" ht="13.8" thickBot="1" x14ac:dyDescent="0.3">
      <c r="B20" s="18"/>
      <c r="C20" s="19"/>
      <c r="D20" s="149"/>
      <c r="E20" s="150"/>
      <c r="F20" s="151"/>
      <c r="G20" s="151"/>
      <c r="H20" s="152"/>
      <c r="I20" s="152"/>
      <c r="J20" s="152"/>
      <c r="K20" s="153"/>
      <c r="M20" s="34"/>
      <c r="V20" s="29" t="str">
        <f>IF(Stammdaten!C17="","",Stammdaten!C17)</f>
        <v/>
      </c>
      <c r="W20" s="21" t="str">
        <f>IF(Stammdaten!D17="","",Stammdaten!D17)</f>
        <v/>
      </c>
      <c r="X20" s="21" t="str">
        <f>IF(Stammdaten!E17="","",Stammdaten!E17)</f>
        <v/>
      </c>
      <c r="Y20" s="21" t="str">
        <f>IF(Stammdaten!F17="","",Stammdaten!F17)</f>
        <v/>
      </c>
      <c r="Z20" s="21" t="str">
        <f>IF(Stammdaten!G17="","",Stammdaten!G17)</f>
        <v/>
      </c>
      <c r="AA20" s="30" t="str">
        <f>IF(Stammdaten!H17="","",Stammdaten!H17)</f>
        <v/>
      </c>
    </row>
    <row r="21" spans="2:27" s="14" customFormat="1" x14ac:dyDescent="0.25">
      <c r="B21" s="18"/>
      <c r="C21" s="19"/>
      <c r="D21" s="20"/>
      <c r="E21" s="20"/>
      <c r="G21" s="20"/>
      <c r="H21" s="20"/>
      <c r="I21" s="20"/>
      <c r="J21" s="20"/>
      <c r="K21" s="20"/>
      <c r="M21" s="34"/>
      <c r="V21" s="29" t="str">
        <f>IF(Stammdaten!C18="","",Stammdaten!C18)</f>
        <v/>
      </c>
      <c r="W21" s="21" t="str">
        <f>IF(Stammdaten!D18="","",Stammdaten!D18)</f>
        <v/>
      </c>
      <c r="X21" s="21" t="str">
        <f>IF(Stammdaten!E18="","",Stammdaten!E18)</f>
        <v/>
      </c>
      <c r="Y21" s="21" t="str">
        <f>IF(Stammdaten!F18="","",Stammdaten!F18)</f>
        <v/>
      </c>
      <c r="Z21" s="21" t="str">
        <f>IF(Stammdaten!G18="","",Stammdaten!G18)</f>
        <v/>
      </c>
      <c r="AA21" s="30" t="str">
        <f>IF(Stammdaten!H18="","",Stammdaten!H18)</f>
        <v/>
      </c>
    </row>
    <row r="22" spans="2:27" s="14" customFormat="1" ht="13.8" thickBot="1" x14ac:dyDescent="0.3">
      <c r="B22" s="18"/>
      <c r="C22" s="19"/>
      <c r="D22" s="15" t="s">
        <v>37</v>
      </c>
      <c r="E22" s="15"/>
      <c r="G22" s="20"/>
      <c r="H22" s="20"/>
      <c r="I22" s="20"/>
      <c r="J22" s="20"/>
      <c r="K22" s="20"/>
      <c r="M22" s="34"/>
      <c r="V22" s="29" t="str">
        <f>IF(Stammdaten!C19="","",Stammdaten!C19)</f>
        <v/>
      </c>
      <c r="W22" s="21" t="str">
        <f>IF(Stammdaten!D19="","",Stammdaten!D19)</f>
        <v/>
      </c>
      <c r="X22" s="21" t="str">
        <f>IF(Stammdaten!E19="","",Stammdaten!E19)</f>
        <v/>
      </c>
      <c r="Y22" s="21" t="str">
        <f>IF(Stammdaten!F19="","",Stammdaten!F19)</f>
        <v/>
      </c>
      <c r="Z22" s="21" t="str">
        <f>IF(Stammdaten!G19="","",Stammdaten!G19)</f>
        <v/>
      </c>
      <c r="AA22" s="30" t="str">
        <f>IF(Stammdaten!H19="","",Stammdaten!H19)</f>
        <v/>
      </c>
    </row>
    <row r="23" spans="2:27" s="14" customFormat="1" x14ac:dyDescent="0.25">
      <c r="B23" s="18"/>
      <c r="C23" s="19"/>
      <c r="D23" s="154"/>
      <c r="E23" s="155"/>
      <c r="F23" s="156"/>
      <c r="G23" s="156"/>
      <c r="H23" s="157"/>
      <c r="I23" s="157"/>
      <c r="J23" s="157"/>
      <c r="K23" s="158"/>
      <c r="M23" s="34"/>
      <c r="V23" s="29" t="str">
        <f>IF(Stammdaten!C20="","",Stammdaten!C20)</f>
        <v/>
      </c>
      <c r="W23" s="21" t="str">
        <f>IF(Stammdaten!D20="","",Stammdaten!D20)</f>
        <v/>
      </c>
      <c r="X23" s="21" t="str">
        <f>IF(Stammdaten!E20="","",Stammdaten!E20)</f>
        <v/>
      </c>
      <c r="Y23" s="21" t="str">
        <f>IF(Stammdaten!F20="","",Stammdaten!F20)</f>
        <v/>
      </c>
      <c r="Z23" s="21" t="str">
        <f>IF(Stammdaten!G20="","",Stammdaten!G20)</f>
        <v/>
      </c>
      <c r="AA23" s="30" t="str">
        <f>IF(Stammdaten!H20="","",Stammdaten!H20)</f>
        <v/>
      </c>
    </row>
    <row r="24" spans="2:27" s="14" customFormat="1" x14ac:dyDescent="0.25">
      <c r="B24" s="18"/>
      <c r="C24" s="19"/>
      <c r="D24" s="144"/>
      <c r="E24" s="145"/>
      <c r="F24" s="146"/>
      <c r="G24" s="146"/>
      <c r="H24" s="147"/>
      <c r="I24" s="147"/>
      <c r="J24" s="147"/>
      <c r="K24" s="148"/>
      <c r="M24" s="34"/>
      <c r="V24" s="29" t="str">
        <f>IF(Stammdaten!C21="","",Stammdaten!C21)</f>
        <v/>
      </c>
      <c r="W24" s="21" t="str">
        <f>IF(Stammdaten!D21="","",Stammdaten!D21)</f>
        <v/>
      </c>
      <c r="X24" s="21" t="str">
        <f>IF(Stammdaten!E21="","",Stammdaten!E21)</f>
        <v/>
      </c>
      <c r="Y24" s="21" t="str">
        <f>IF(Stammdaten!F21="","",Stammdaten!F21)</f>
        <v/>
      </c>
      <c r="Z24" s="21" t="str">
        <f>IF(Stammdaten!G21="","",Stammdaten!G21)</f>
        <v/>
      </c>
      <c r="AA24" s="30" t="str">
        <f>IF(Stammdaten!H21="","",Stammdaten!H21)</f>
        <v/>
      </c>
    </row>
    <row r="25" spans="2:27" s="14" customFormat="1" x14ac:dyDescent="0.25">
      <c r="B25" s="18"/>
      <c r="C25" s="19"/>
      <c r="D25" s="144"/>
      <c r="E25" s="145"/>
      <c r="F25" s="146"/>
      <c r="G25" s="146"/>
      <c r="H25" s="147"/>
      <c r="I25" s="147"/>
      <c r="J25" s="147"/>
      <c r="K25" s="148"/>
      <c r="M25" s="34"/>
      <c r="V25" s="29" t="str">
        <f>IF(Stammdaten!C22="","",Stammdaten!C22)</f>
        <v/>
      </c>
      <c r="W25" s="21" t="str">
        <f>IF(Stammdaten!D22="","",Stammdaten!D22)</f>
        <v/>
      </c>
      <c r="X25" s="21" t="str">
        <f>IF(Stammdaten!E22="","",Stammdaten!E22)</f>
        <v/>
      </c>
      <c r="Y25" s="21" t="str">
        <f>IF(Stammdaten!F22="","",Stammdaten!F22)</f>
        <v/>
      </c>
      <c r="Z25" s="21" t="str">
        <f>IF(Stammdaten!G22="","",Stammdaten!G22)</f>
        <v/>
      </c>
      <c r="AA25" s="30" t="str">
        <f>IF(Stammdaten!H22="","",Stammdaten!H22)</f>
        <v/>
      </c>
    </row>
    <row r="26" spans="2:27" s="14" customFormat="1" x14ac:dyDescent="0.25">
      <c r="B26" s="18"/>
      <c r="C26" s="19"/>
      <c r="D26" s="144"/>
      <c r="E26" s="145"/>
      <c r="F26" s="146"/>
      <c r="G26" s="146"/>
      <c r="H26" s="147"/>
      <c r="I26" s="147"/>
      <c r="J26" s="147"/>
      <c r="K26" s="148"/>
      <c r="M26" s="34"/>
      <c r="V26" s="29" t="str">
        <f>IF(Stammdaten!C23="","",Stammdaten!C23)</f>
        <v/>
      </c>
      <c r="W26" s="21" t="str">
        <f>IF(Stammdaten!D23="","",Stammdaten!D23)</f>
        <v/>
      </c>
      <c r="X26" s="21" t="str">
        <f>IF(Stammdaten!E23="","",Stammdaten!E23)</f>
        <v/>
      </c>
      <c r="Y26" s="21" t="str">
        <f>IF(Stammdaten!F23="","",Stammdaten!F23)</f>
        <v/>
      </c>
      <c r="Z26" s="21" t="str">
        <f>IF(Stammdaten!G23="","",Stammdaten!G23)</f>
        <v/>
      </c>
      <c r="AA26" s="30" t="str">
        <f>IF(Stammdaten!H23="","",Stammdaten!H23)</f>
        <v/>
      </c>
    </row>
    <row r="27" spans="2:27" s="14" customFormat="1" x14ac:dyDescent="0.25">
      <c r="B27" s="18"/>
      <c r="C27" s="19"/>
      <c r="D27" s="144"/>
      <c r="E27" s="145"/>
      <c r="F27" s="146"/>
      <c r="G27" s="146"/>
      <c r="H27" s="147"/>
      <c r="I27" s="147"/>
      <c r="J27" s="147"/>
      <c r="K27" s="148"/>
      <c r="M27" s="34"/>
      <c r="V27" s="29" t="str">
        <f>IF(Stammdaten!C24="","",Stammdaten!C24)</f>
        <v/>
      </c>
      <c r="W27" s="21" t="str">
        <f>IF(Stammdaten!D24="","",Stammdaten!D24)</f>
        <v/>
      </c>
      <c r="X27" s="21" t="str">
        <f>IF(Stammdaten!E24="","",Stammdaten!E24)</f>
        <v/>
      </c>
      <c r="Y27" s="21" t="str">
        <f>IF(Stammdaten!F24="","",Stammdaten!F24)</f>
        <v/>
      </c>
      <c r="Z27" s="21" t="str">
        <f>IF(Stammdaten!G24="","",Stammdaten!G24)</f>
        <v/>
      </c>
      <c r="AA27" s="30" t="str">
        <f>IF(Stammdaten!H24="","",Stammdaten!H24)</f>
        <v/>
      </c>
    </row>
    <row r="28" spans="2:27" s="14" customFormat="1" x14ac:dyDescent="0.25">
      <c r="B28" s="18"/>
      <c r="C28" s="19"/>
      <c r="D28" s="144"/>
      <c r="E28" s="145"/>
      <c r="F28" s="146"/>
      <c r="G28" s="146"/>
      <c r="H28" s="147"/>
      <c r="I28" s="147"/>
      <c r="J28" s="147"/>
      <c r="K28" s="148"/>
      <c r="M28" s="34"/>
      <c r="V28" s="29" t="str">
        <f>IF(Stammdaten!C25="","",Stammdaten!C25)</f>
        <v/>
      </c>
      <c r="W28" s="21" t="str">
        <f>IF(Stammdaten!D25="","",Stammdaten!D25)</f>
        <v/>
      </c>
      <c r="X28" s="21" t="str">
        <f>IF(Stammdaten!E25="","",Stammdaten!E25)</f>
        <v/>
      </c>
      <c r="Y28" s="21" t="str">
        <f>IF(Stammdaten!F25="","",Stammdaten!F25)</f>
        <v/>
      </c>
      <c r="Z28" s="21" t="str">
        <f>IF(Stammdaten!G25="","",Stammdaten!G25)</f>
        <v/>
      </c>
      <c r="AA28" s="30" t="str">
        <f>IF(Stammdaten!H25="","",Stammdaten!H25)</f>
        <v/>
      </c>
    </row>
    <row r="29" spans="2:27" s="14" customFormat="1" ht="13.8" thickBot="1" x14ac:dyDescent="0.3">
      <c r="B29" s="18"/>
      <c r="C29" s="19"/>
      <c r="D29" s="149"/>
      <c r="E29" s="150"/>
      <c r="F29" s="151"/>
      <c r="G29" s="151"/>
      <c r="H29" s="152"/>
      <c r="I29" s="152"/>
      <c r="J29" s="152"/>
      <c r="K29" s="153"/>
      <c r="M29" s="34"/>
      <c r="Q29" s="14">
        <v>1</v>
      </c>
      <c r="V29" s="29" t="str">
        <f>IF(Stammdaten!C26="","",Stammdaten!C26)</f>
        <v/>
      </c>
      <c r="W29" s="21" t="str">
        <f>IF(Stammdaten!D26="","",Stammdaten!D26)</f>
        <v/>
      </c>
      <c r="X29" s="21" t="str">
        <f>IF(Stammdaten!E26="","",Stammdaten!E26)</f>
        <v/>
      </c>
      <c r="Y29" s="21" t="str">
        <f>IF(Stammdaten!F26="","",Stammdaten!F26)</f>
        <v/>
      </c>
      <c r="Z29" s="21" t="str">
        <f>IF(Stammdaten!G26="","",Stammdaten!G26)</f>
        <v/>
      </c>
      <c r="AA29" s="30" t="str">
        <f>IF(Stammdaten!H26="","",Stammdaten!H26)</f>
        <v/>
      </c>
    </row>
    <row r="30" spans="2:27" s="14" customFormat="1" x14ac:dyDescent="0.25">
      <c r="B30" s="18"/>
      <c r="C30" s="19"/>
      <c r="D30" s="20"/>
      <c r="E30" s="20"/>
      <c r="G30" s="20"/>
      <c r="H30" s="20"/>
      <c r="I30" s="20"/>
      <c r="J30" s="20"/>
      <c r="K30" s="20"/>
      <c r="M30" s="34"/>
      <c r="V30" s="29" t="str">
        <f>IF(Stammdaten!C27="","",Stammdaten!C27)</f>
        <v/>
      </c>
      <c r="W30" s="21" t="str">
        <f>IF(Stammdaten!D27="","",Stammdaten!D27)</f>
        <v/>
      </c>
      <c r="X30" s="21" t="str">
        <f>IF(Stammdaten!E27="","",Stammdaten!E27)</f>
        <v/>
      </c>
      <c r="Y30" s="21" t="str">
        <f>IF(Stammdaten!F27="","",Stammdaten!F27)</f>
        <v/>
      </c>
      <c r="Z30" s="21" t="str">
        <f>IF(Stammdaten!G27="","",Stammdaten!G27)</f>
        <v/>
      </c>
      <c r="AA30" s="30" t="str">
        <f>IF(Stammdaten!H27="","",Stammdaten!H27)</f>
        <v/>
      </c>
    </row>
    <row r="31" spans="2:27" s="14" customFormat="1" x14ac:dyDescent="0.25">
      <c r="B31" s="18"/>
      <c r="C31" s="19"/>
      <c r="D31" s="15" t="s">
        <v>79</v>
      </c>
      <c r="E31" s="15"/>
      <c r="G31" s="20"/>
      <c r="H31" s="20"/>
      <c r="I31" s="20"/>
      <c r="J31" s="20"/>
      <c r="K31" s="20"/>
      <c r="M31" s="34"/>
      <c r="V31" s="29" t="str">
        <f>IF(Stammdaten!C28="","",Stammdaten!C28)</f>
        <v/>
      </c>
      <c r="W31" s="21" t="str">
        <f>IF(Stammdaten!D28="","",Stammdaten!D28)</f>
        <v/>
      </c>
      <c r="X31" s="21" t="str">
        <f>IF(Stammdaten!E28="","",Stammdaten!E28)</f>
        <v/>
      </c>
      <c r="Y31" s="21" t="str">
        <f>IF(Stammdaten!F28="","",Stammdaten!F28)</f>
        <v/>
      </c>
      <c r="Z31" s="21" t="str">
        <f>IF(Stammdaten!G28="","",Stammdaten!G28)</f>
        <v/>
      </c>
      <c r="AA31" s="30" t="str">
        <f>IF(Stammdaten!H28="","",Stammdaten!H28)</f>
        <v/>
      </c>
    </row>
    <row r="32" spans="2:27" s="14" customFormat="1" x14ac:dyDescent="0.25">
      <c r="B32" s="18"/>
      <c r="C32" s="19"/>
      <c r="D32" s="20"/>
      <c r="E32" s="20"/>
      <c r="G32" s="20"/>
      <c r="H32" s="20"/>
      <c r="I32" s="20"/>
      <c r="J32" s="20"/>
      <c r="K32" s="20"/>
      <c r="M32" s="34"/>
      <c r="V32" s="29" t="str">
        <f>IF(Stammdaten!C29="","",Stammdaten!C29)</f>
        <v/>
      </c>
      <c r="W32" s="21" t="str">
        <f>IF(Stammdaten!D29="","",Stammdaten!D29)</f>
        <v/>
      </c>
      <c r="X32" s="21" t="str">
        <f>IF(Stammdaten!E29="","",Stammdaten!E29)</f>
        <v/>
      </c>
      <c r="Y32" s="21" t="str">
        <f>IF(Stammdaten!F29="","",Stammdaten!F29)</f>
        <v/>
      </c>
      <c r="Z32" s="21" t="str">
        <f>IF(Stammdaten!G29="","",Stammdaten!G29)</f>
        <v/>
      </c>
      <c r="AA32" s="30" t="str">
        <f>IF(Stammdaten!H29="","",Stammdaten!H29)</f>
        <v/>
      </c>
    </row>
    <row r="33" spans="1:27" s="14" customFormat="1" ht="15.6" x14ac:dyDescent="0.25">
      <c r="B33" s="18"/>
      <c r="C33" s="19"/>
      <c r="D33" s="32" t="s">
        <v>41</v>
      </c>
      <c r="E33" s="20"/>
      <c r="G33" s="20"/>
      <c r="H33" s="20"/>
      <c r="I33" s="20"/>
      <c r="J33" s="20"/>
      <c r="K33" s="20"/>
      <c r="M33" s="34"/>
      <c r="V33" s="29" t="str">
        <f>IF(Stammdaten!C30="","",Stammdaten!C30)</f>
        <v/>
      </c>
      <c r="W33" s="21" t="str">
        <f>IF(Stammdaten!D30="","",Stammdaten!D30)</f>
        <v/>
      </c>
      <c r="X33" s="21" t="str">
        <f>IF(Stammdaten!E30="","",Stammdaten!E30)</f>
        <v/>
      </c>
      <c r="Y33" s="21" t="str">
        <f>IF(Stammdaten!F30="","",Stammdaten!F30)</f>
        <v/>
      </c>
      <c r="Z33" s="21" t="str">
        <f>IF(Stammdaten!G30="","",Stammdaten!G30)</f>
        <v/>
      </c>
      <c r="AA33" s="30" t="str">
        <f>IF(Stammdaten!H30="","",Stammdaten!H30)</f>
        <v/>
      </c>
    </row>
    <row r="34" spans="1:27" s="14" customFormat="1" x14ac:dyDescent="0.25">
      <c r="B34" s="18"/>
      <c r="C34" s="19"/>
      <c r="D34" s="41">
        <v>50</v>
      </c>
      <c r="E34" s="14" t="s">
        <v>39</v>
      </c>
      <c r="F34" s="20" t="s">
        <v>40</v>
      </c>
      <c r="G34" s="44">
        <v>0.19</v>
      </c>
      <c r="H34" s="35" t="s">
        <v>48</v>
      </c>
      <c r="I34" s="133">
        <f>+IF(OR(D34="",G34=""),0,ROUND(D34/(1+G34)*G34,2))</f>
        <v>7.98</v>
      </c>
      <c r="J34" s="14" t="str">
        <f>+IF(I34="","","Euro")</f>
        <v>Euro</v>
      </c>
      <c r="M34" s="34"/>
      <c r="O34" s="43" t="str">
        <f>IF(D34="","Bewirtungskosten eingeben","")</f>
        <v/>
      </c>
      <c r="V34" s="29" t="str">
        <f>IF(Stammdaten!C31="","",Stammdaten!C31)</f>
        <v/>
      </c>
      <c r="W34" s="21" t="str">
        <f>IF(Stammdaten!D31="","",Stammdaten!D31)</f>
        <v/>
      </c>
      <c r="X34" s="21" t="str">
        <f>IF(Stammdaten!E31="","",Stammdaten!E31)</f>
        <v/>
      </c>
      <c r="Y34" s="21" t="str">
        <f>IF(Stammdaten!F31="","",Stammdaten!F31)</f>
        <v/>
      </c>
      <c r="Z34" s="21" t="str">
        <f>IF(Stammdaten!G31="","",Stammdaten!G31)</f>
        <v/>
      </c>
      <c r="AA34" s="30" t="str">
        <f>IF(Stammdaten!H31="","",Stammdaten!H31)</f>
        <v/>
      </c>
    </row>
    <row r="35" spans="1:27" s="14" customFormat="1" x14ac:dyDescent="0.25">
      <c r="B35" s="18"/>
      <c r="C35" s="19"/>
      <c r="D35" s="20"/>
      <c r="E35" s="20"/>
      <c r="G35" s="20"/>
      <c r="H35" s="33" t="s">
        <v>42</v>
      </c>
      <c r="I35" s="134">
        <f>+IF(OR(D34="",I34=""),0,D34-I34)</f>
        <v>42.019999999999996</v>
      </c>
      <c r="J35" s="14" t="str">
        <f>+IF(I35="","","Euro")</f>
        <v>Euro</v>
      </c>
      <c r="K35" s="20"/>
      <c r="M35" s="34"/>
      <c r="V35" s="29" t="str">
        <f>IF(Stammdaten!C32="","",Stammdaten!C32)</f>
        <v/>
      </c>
      <c r="W35" s="21" t="str">
        <f>IF(Stammdaten!D32="","",Stammdaten!D32)</f>
        <v/>
      </c>
      <c r="X35" s="21" t="str">
        <f>IF(Stammdaten!E32="","",Stammdaten!E32)</f>
        <v/>
      </c>
      <c r="Y35" s="21" t="str">
        <f>IF(Stammdaten!F32="","",Stammdaten!F32)</f>
        <v/>
      </c>
      <c r="Z35" s="21" t="str">
        <f>IF(Stammdaten!G32="","",Stammdaten!G32)</f>
        <v/>
      </c>
      <c r="AA35" s="30" t="str">
        <f>IF(Stammdaten!H32="","",Stammdaten!H32)</f>
        <v/>
      </c>
    </row>
    <row r="36" spans="1:27" s="14" customFormat="1" x14ac:dyDescent="0.25">
      <c r="B36" s="18"/>
      <c r="C36" s="19"/>
      <c r="D36" s="20"/>
      <c r="E36" s="20"/>
      <c r="G36" s="20"/>
      <c r="H36" s="33" t="s">
        <v>49</v>
      </c>
      <c r="I36" s="134">
        <f>+IF(I35="",,ROUND(I35*0.7,2))</f>
        <v>29.41</v>
      </c>
      <c r="J36" s="14" t="str">
        <f>+IF(I36="","","Euro")</f>
        <v>Euro</v>
      </c>
      <c r="K36" s="20"/>
      <c r="M36" s="34"/>
      <c r="V36" s="29" t="str">
        <f>IF(Stammdaten!C33="","",Stammdaten!C33)</f>
        <v/>
      </c>
      <c r="W36" s="21" t="str">
        <f>IF(Stammdaten!D33="","",Stammdaten!D33)</f>
        <v/>
      </c>
      <c r="X36" s="21" t="str">
        <f>IF(Stammdaten!E33="","",Stammdaten!E33)</f>
        <v/>
      </c>
      <c r="Y36" s="21" t="str">
        <f>IF(Stammdaten!F33="","",Stammdaten!F33)</f>
        <v/>
      </c>
      <c r="Z36" s="21" t="str">
        <f>IF(Stammdaten!G33="","",Stammdaten!G33)</f>
        <v/>
      </c>
      <c r="AA36" s="30" t="str">
        <f>IF(Stammdaten!H33="","",Stammdaten!H33)</f>
        <v/>
      </c>
    </row>
    <row r="37" spans="1:27" s="14" customFormat="1" ht="13.8" thickBot="1" x14ac:dyDescent="0.3">
      <c r="B37" s="18"/>
      <c r="C37" s="19"/>
      <c r="D37" s="20"/>
      <c r="E37" s="20"/>
      <c r="G37" s="20"/>
      <c r="H37" s="33" t="s">
        <v>50</v>
      </c>
      <c r="I37" s="134">
        <f>+IF(I35="",0,ROUND(I35*0.3,2))</f>
        <v>12.61</v>
      </c>
      <c r="J37" s="14" t="str">
        <f>+IF(I37="","","Euro")</f>
        <v>Euro</v>
      </c>
      <c r="K37" s="20"/>
      <c r="M37" s="34"/>
      <c r="V37" s="51" t="str">
        <f>IF(Stammdaten!C34="","",Stammdaten!C34)</f>
        <v/>
      </c>
      <c r="W37" s="25" t="str">
        <f>IF(Stammdaten!D34="","",Stammdaten!D34)</f>
        <v/>
      </c>
      <c r="X37" s="25" t="str">
        <f>IF(Stammdaten!E34="","",Stammdaten!E34)</f>
        <v/>
      </c>
      <c r="Y37" s="25" t="str">
        <f>IF(Stammdaten!F34="","",Stammdaten!F34)</f>
        <v/>
      </c>
      <c r="Z37" s="25" t="str">
        <f>IF(Stammdaten!G34="","",Stammdaten!G34)</f>
        <v/>
      </c>
      <c r="AA37" s="26" t="str">
        <f>IF(Stammdaten!H34="","",Stammdaten!H34)</f>
        <v/>
      </c>
    </row>
    <row r="38" spans="1:27" s="14" customFormat="1" x14ac:dyDescent="0.25">
      <c r="B38" s="18"/>
      <c r="C38" s="19"/>
      <c r="D38" s="20"/>
      <c r="E38" s="20"/>
      <c r="G38" s="20"/>
      <c r="H38" s="20"/>
      <c r="I38" s="20"/>
      <c r="J38" s="20"/>
      <c r="K38" s="20"/>
      <c r="M38" s="34"/>
      <c r="V38"/>
      <c r="W38"/>
      <c r="X38"/>
      <c r="Y38"/>
      <c r="Z38"/>
      <c r="AA38"/>
    </row>
    <row r="39" spans="1:27" s="14" customFormat="1" x14ac:dyDescent="0.25">
      <c r="B39" s="18"/>
      <c r="C39" s="19"/>
      <c r="D39" s="172" t="str">
        <f>+Stammdaten!V11&amp;", den "&amp;DAY(F6)&amp;"."&amp;MONTH(F6)&amp;"."&amp;YEAR(F6)</f>
        <v>Ortschaft, den 3.1.2022</v>
      </c>
      <c r="E39" s="172"/>
      <c r="G39" s="20"/>
      <c r="H39" s="20"/>
      <c r="I39" s="20"/>
      <c r="J39" s="20"/>
      <c r="K39" s="20"/>
      <c r="M39" s="34"/>
      <c r="V39"/>
      <c r="W39"/>
      <c r="X39"/>
      <c r="Y39"/>
      <c r="Z39"/>
      <c r="AA39"/>
    </row>
    <row r="40" spans="1:27" s="14" customFormat="1" x14ac:dyDescent="0.25">
      <c r="B40" s="18"/>
      <c r="C40" s="19"/>
      <c r="D40" s="20"/>
      <c r="E40" s="20"/>
      <c r="G40" s="20"/>
      <c r="H40" s="20"/>
      <c r="I40" s="20"/>
      <c r="J40" s="20"/>
      <c r="K40" s="20"/>
      <c r="M40" s="34"/>
      <c r="V40"/>
      <c r="W40"/>
      <c r="X40"/>
      <c r="Y40"/>
      <c r="Z40"/>
      <c r="AA40"/>
    </row>
    <row r="41" spans="1:27" s="14" customFormat="1" x14ac:dyDescent="0.25">
      <c r="B41" s="18"/>
      <c r="C41" s="19"/>
      <c r="D41" s="20"/>
      <c r="E41" s="20"/>
      <c r="G41" s="20"/>
      <c r="H41" s="20"/>
      <c r="I41" s="20"/>
      <c r="J41" s="20"/>
      <c r="K41" s="20"/>
      <c r="M41" s="34"/>
      <c r="V41"/>
      <c r="W41"/>
      <c r="X41"/>
      <c r="Y41"/>
      <c r="Z41"/>
      <c r="AA41"/>
    </row>
    <row r="42" spans="1:27" s="14" customFormat="1" x14ac:dyDescent="0.25">
      <c r="B42" s="18"/>
      <c r="C42" s="19"/>
      <c r="D42" s="20"/>
      <c r="E42" s="20"/>
      <c r="G42" s="59"/>
      <c r="H42" s="59"/>
      <c r="I42" s="59"/>
      <c r="J42" s="59"/>
      <c r="K42" s="20"/>
      <c r="M42" s="34"/>
      <c r="V42"/>
      <c r="W42"/>
      <c r="X42"/>
      <c r="Y42"/>
      <c r="Z42"/>
      <c r="AA42"/>
    </row>
    <row r="43" spans="1:27" s="14" customFormat="1" x14ac:dyDescent="0.25">
      <c r="B43" s="18"/>
      <c r="C43" s="19"/>
      <c r="D43" s="173" t="s">
        <v>38</v>
      </c>
      <c r="E43" s="173"/>
      <c r="G43" s="172" t="s">
        <v>51</v>
      </c>
      <c r="H43" s="172"/>
      <c r="I43" s="172"/>
      <c r="J43" s="172"/>
      <c r="K43" s="20"/>
      <c r="M43" s="34"/>
      <c r="V43"/>
      <c r="W43"/>
      <c r="X43"/>
      <c r="Y43"/>
      <c r="Z43"/>
      <c r="AA43"/>
    </row>
    <row r="44" spans="1:27" s="14" customFormat="1" x14ac:dyDescent="0.25">
      <c r="B44" s="18"/>
      <c r="C44" s="19"/>
      <c r="D44" s="20"/>
      <c r="E44" s="20"/>
      <c r="G44" s="20"/>
      <c r="H44" s="20"/>
      <c r="I44" s="20"/>
      <c r="J44" s="20"/>
      <c r="K44" s="20"/>
      <c r="M44" s="34"/>
      <c r="V44"/>
      <c r="W44"/>
      <c r="X44"/>
      <c r="Y44"/>
      <c r="Z44"/>
      <c r="AA44"/>
    </row>
    <row r="45" spans="1:27" s="14" customFormat="1" ht="13.8" thickBot="1" x14ac:dyDescent="0.3">
      <c r="B45" s="36"/>
      <c r="C45" s="37"/>
      <c r="D45" s="38"/>
      <c r="E45" s="38"/>
      <c r="F45" s="39"/>
      <c r="G45" s="38"/>
      <c r="H45" s="38"/>
      <c r="I45" s="38"/>
      <c r="J45" s="38"/>
      <c r="K45" s="38"/>
      <c r="L45" s="39"/>
      <c r="M45" s="40"/>
      <c r="V45"/>
      <c r="W45"/>
      <c r="X45"/>
      <c r="Y45"/>
      <c r="Z45"/>
      <c r="AA45"/>
    </row>
    <row r="46" spans="1:27" s="14" customForma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V46"/>
      <c r="W46"/>
      <c r="X46"/>
      <c r="Y46"/>
      <c r="Z46"/>
      <c r="AA46"/>
    </row>
    <row r="47" spans="1:27" s="14" customFormat="1" x14ac:dyDescent="0.25">
      <c r="A47" s="16"/>
      <c r="B47" s="140" t="s">
        <v>69</v>
      </c>
      <c r="C47" s="140"/>
      <c r="D47" s="140"/>
      <c r="E47" s="130" t="s">
        <v>70</v>
      </c>
      <c r="F47" s="16"/>
      <c r="G47" s="140" t="s">
        <v>64</v>
      </c>
      <c r="H47" s="140"/>
      <c r="I47" s="16"/>
      <c r="J47" s="16"/>
      <c r="K47" s="16"/>
      <c r="L47" s="16"/>
      <c r="M47" s="16"/>
      <c r="N47" s="16"/>
      <c r="V47"/>
      <c r="W47"/>
      <c r="X47"/>
      <c r="Y47"/>
      <c r="Z47"/>
      <c r="AA47"/>
    </row>
    <row r="49" spans="2:2" x14ac:dyDescent="0.25">
      <c r="B49" s="9" t="s">
        <v>91</v>
      </c>
    </row>
    <row r="50" spans="2:2" x14ac:dyDescent="0.25">
      <c r="B50" s="9" t="s">
        <v>58</v>
      </c>
    </row>
    <row r="51" spans="2:2" x14ac:dyDescent="0.25">
      <c r="B51" s="9" t="s">
        <v>59</v>
      </c>
    </row>
  </sheetData>
  <mergeCells count="24">
    <mergeCell ref="D16:K16"/>
    <mergeCell ref="D17:K17"/>
    <mergeCell ref="D25:K25"/>
    <mergeCell ref="D18:K18"/>
    <mergeCell ref="G43:J43"/>
    <mergeCell ref="D29:K29"/>
    <mergeCell ref="D39:E39"/>
    <mergeCell ref="D43:E43"/>
    <mergeCell ref="B47:D47"/>
    <mergeCell ref="G47:H47"/>
    <mergeCell ref="B3:M3"/>
    <mergeCell ref="D28:K28"/>
    <mergeCell ref="D19:K19"/>
    <mergeCell ref="D20:K20"/>
    <mergeCell ref="D23:K23"/>
    <mergeCell ref="D24:K24"/>
    <mergeCell ref="B4:M4"/>
    <mergeCell ref="F11:G11"/>
    <mergeCell ref="D26:K26"/>
    <mergeCell ref="F6:G6"/>
    <mergeCell ref="D14:K14"/>
    <mergeCell ref="F8:K9"/>
    <mergeCell ref="D27:K27"/>
    <mergeCell ref="D15:K15"/>
  </mergeCells>
  <phoneticPr fontId="0" type="noConversion"/>
  <dataValidations count="4">
    <dataValidation type="date" allowBlank="1" showErrorMessage="1" errorTitle="Datum eingeben" error="Bitte ein gültiges Datum eingeben (heutiges Datum - 100 Tage bis heutiges Datum + 10 Tage)" sqref="F6:G6" xr:uid="{00000000-0002-0000-0100-000000000000}">
      <formula1>R5</formula1>
      <formula2>R6</formula2>
    </dataValidation>
    <dataValidation type="list" allowBlank="1" showInputMessage="1" showErrorMessage="1" sqref="G34" xr:uid="{00000000-0002-0000-0100-000001000000}">
      <formula1>"19%,7%,0%,16%,5%"</formula1>
    </dataValidation>
    <dataValidation type="decimal" allowBlank="1" showErrorMessage="1" errorTitle="Bewirtungskosten eingeben" error="Hier bitte die Bewirtungskosten zwischen 0 und 10.000 Euro eingeben." sqref="D34" xr:uid="{00000000-0002-0000-0100-000002000000}">
      <formula1>0</formula1>
      <formula2>10000</formula2>
    </dataValidation>
    <dataValidation type="list" showInputMessage="1" showErrorMessage="1" sqref="F11" xr:uid="{00000000-0002-0000-0100-000003000000}">
      <formula1>$V$12:$V$47</formula1>
    </dataValidation>
  </dataValidations>
  <hyperlinks>
    <hyperlink ref="B47:D47" location="Startseite!Startseite" display="&lt;&lt; Startseite" xr:uid="{00000000-0004-0000-0100-000000000000}"/>
    <hyperlink ref="E47" location="HilfeB3" display="Hilfe?" xr:uid="{00000000-0004-0000-0100-000001000000}"/>
    <hyperlink ref="G47:H47" location="StammdatenB3" display="Stammdaten" xr:uid="{00000000-0004-0000-0100-000002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pageSetUpPr autoPageBreaks="0" fitToPage="1"/>
  </sheetPr>
  <dimension ref="A2:IJ41"/>
  <sheetViews>
    <sheetView showGridLines="0" zoomScaleNormal="100" workbookViewId="0">
      <selection activeCell="C9" sqref="C9"/>
    </sheetView>
  </sheetViews>
  <sheetFormatPr baseColWidth="10" defaultColWidth="11.44140625" defaultRowHeight="13.2" x14ac:dyDescent="0.25"/>
  <cols>
    <col min="1" max="1" width="2.77734375" style="3" customWidth="1"/>
    <col min="2" max="2" width="1.77734375" style="3" customWidth="1"/>
    <col min="3" max="3" width="22.44140625" style="3" customWidth="1"/>
    <col min="4" max="4" width="6" style="3" customWidth="1"/>
    <col min="5" max="5" width="16.77734375" style="3" hidden="1" customWidth="1"/>
    <col min="6" max="7" width="11" style="3" hidden="1" customWidth="1"/>
    <col min="8" max="8" width="9.77734375" style="3" hidden="1" customWidth="1"/>
    <col min="9" max="9" width="2.21875" style="3" customWidth="1"/>
    <col min="10" max="10" width="1.77734375" style="3" customWidth="1"/>
    <col min="11" max="11" width="1.77734375" style="3" hidden="1" customWidth="1"/>
    <col min="12" max="12" width="4.21875" style="3" hidden="1" customWidth="1"/>
    <col min="13" max="13" width="16.77734375" style="3" hidden="1" customWidth="1"/>
    <col min="14" max="14" width="21.21875" style="3" hidden="1" customWidth="1"/>
    <col min="15" max="15" width="20.77734375" style="3" hidden="1" customWidth="1"/>
    <col min="16" max="16" width="26.5546875" style="3" hidden="1" customWidth="1"/>
    <col min="17" max="17" width="1.77734375" style="3" hidden="1" customWidth="1"/>
    <col min="18" max="18" width="1.44140625" style="3" hidden="1" customWidth="1"/>
    <col min="19" max="19" width="2.21875" style="3" customWidth="1"/>
    <col min="20" max="20" width="1.77734375" style="3" customWidth="1"/>
    <col min="21" max="21" width="11.44140625" style="3"/>
    <col min="22" max="22" width="20.77734375" style="3" customWidth="1"/>
    <col min="23" max="23" width="2" style="3" customWidth="1"/>
    <col min="24" max="24" width="2.21875" style="3" customWidth="1"/>
    <col min="25" max="16384" width="11.44140625" style="3"/>
  </cols>
  <sheetData>
    <row r="2" spans="1:244" ht="13.8" thickBot="1" x14ac:dyDescent="0.3">
      <c r="X2" s="70" t="s">
        <v>64</v>
      </c>
    </row>
    <row r="3" spans="1:244" ht="22.5" customHeight="1" thickBot="1" x14ac:dyDescent="0.3">
      <c r="B3" s="177" t="s">
        <v>83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9"/>
    </row>
    <row r="4" spans="1:244" s="10" customFormat="1" ht="6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</row>
    <row r="5" spans="1:244" x14ac:dyDescent="0.25">
      <c r="B5" s="95"/>
      <c r="C5" s="96"/>
      <c r="D5" s="96"/>
      <c r="E5" s="96"/>
      <c r="F5" s="96"/>
      <c r="G5" s="96"/>
      <c r="H5" s="96"/>
      <c r="I5" s="97"/>
      <c r="K5" s="95"/>
      <c r="L5" s="96"/>
      <c r="M5" s="96"/>
      <c r="N5" s="96"/>
      <c r="O5" s="96"/>
      <c r="P5" s="96"/>
      <c r="Q5" s="97"/>
      <c r="S5" s="95"/>
      <c r="T5" s="96"/>
      <c r="U5" s="96"/>
      <c r="V5" s="96"/>
      <c r="W5" s="96"/>
      <c r="X5" s="97"/>
    </row>
    <row r="6" spans="1:244" x14ac:dyDescent="0.25">
      <c r="B6" s="98"/>
      <c r="C6" s="118" t="s">
        <v>34</v>
      </c>
      <c r="D6" s="119"/>
      <c r="E6" s="100"/>
      <c r="F6" s="100"/>
      <c r="G6" s="100"/>
      <c r="H6" s="99"/>
      <c r="I6" s="101"/>
      <c r="K6" s="98"/>
      <c r="L6" s="94" t="s">
        <v>36</v>
      </c>
      <c r="M6" s="122"/>
      <c r="N6" s="122"/>
      <c r="O6" s="122"/>
      <c r="P6" s="123"/>
      <c r="Q6" s="101"/>
      <c r="S6" s="98"/>
      <c r="T6" s="174" t="s">
        <v>71</v>
      </c>
      <c r="U6" s="175"/>
      <c r="V6" s="176"/>
      <c r="W6" s="83"/>
      <c r="X6" s="101"/>
    </row>
    <row r="7" spans="1:244" ht="13.8" thickBot="1" x14ac:dyDescent="0.3">
      <c r="B7" s="98"/>
      <c r="C7" s="102"/>
      <c r="D7" s="102"/>
      <c r="E7" s="102"/>
      <c r="F7" s="102"/>
      <c r="G7" s="102"/>
      <c r="H7" s="102"/>
      <c r="I7" s="101"/>
      <c r="K7" s="98"/>
      <c r="L7" s="102"/>
      <c r="M7" s="102"/>
      <c r="N7" s="102"/>
      <c r="O7" s="102"/>
      <c r="P7" s="102"/>
      <c r="Q7" s="101"/>
      <c r="S7" s="98"/>
      <c r="T7" s="84"/>
      <c r="U7" s="85"/>
      <c r="V7" s="85"/>
      <c r="W7" s="86"/>
      <c r="X7" s="101"/>
    </row>
    <row r="8" spans="1:244" ht="13.8" thickBot="1" x14ac:dyDescent="0.3">
      <c r="B8" s="98"/>
      <c r="C8" s="120" t="s">
        <v>34</v>
      </c>
      <c r="D8" s="121" t="s">
        <v>8</v>
      </c>
      <c r="E8" s="103" t="s">
        <v>10</v>
      </c>
      <c r="F8" s="104" t="s">
        <v>9</v>
      </c>
      <c r="G8" s="104" t="s">
        <v>11</v>
      </c>
      <c r="H8" s="105" t="s">
        <v>6</v>
      </c>
      <c r="I8" s="101"/>
      <c r="K8" s="98"/>
      <c r="L8" s="124" t="s">
        <v>21</v>
      </c>
      <c r="M8" s="125" t="s">
        <v>22</v>
      </c>
      <c r="N8" s="125" t="s">
        <v>23</v>
      </c>
      <c r="O8" s="125" t="s">
        <v>24</v>
      </c>
      <c r="P8" s="126" t="s">
        <v>25</v>
      </c>
      <c r="Q8" s="101"/>
      <c r="S8" s="98"/>
      <c r="T8" s="87"/>
      <c r="U8" s="88" t="s">
        <v>0</v>
      </c>
      <c r="V8" s="128" t="s">
        <v>87</v>
      </c>
      <c r="W8" s="89"/>
      <c r="X8" s="101"/>
    </row>
    <row r="9" spans="1:244" x14ac:dyDescent="0.25">
      <c r="B9" s="98"/>
      <c r="C9" s="45" t="s">
        <v>84</v>
      </c>
      <c r="D9" s="48">
        <v>4711</v>
      </c>
      <c r="E9" s="106" t="s">
        <v>12</v>
      </c>
      <c r="F9" s="107" t="s">
        <v>15</v>
      </c>
      <c r="G9" s="107" t="s">
        <v>18</v>
      </c>
      <c r="H9" s="108"/>
      <c r="I9" s="101"/>
      <c r="K9" s="98"/>
      <c r="L9" s="127">
        <v>1</v>
      </c>
      <c r="M9" s="53" t="s">
        <v>72</v>
      </c>
      <c r="N9" s="53" t="s">
        <v>77</v>
      </c>
      <c r="O9" s="53" t="s">
        <v>76</v>
      </c>
      <c r="P9" s="54" t="s">
        <v>73</v>
      </c>
      <c r="Q9" s="101"/>
      <c r="S9" s="98"/>
      <c r="T9" s="87"/>
      <c r="U9" s="88" t="s">
        <v>2</v>
      </c>
      <c r="V9" s="128" t="s">
        <v>88</v>
      </c>
      <c r="W9" s="89"/>
      <c r="X9" s="101"/>
    </row>
    <row r="10" spans="1:244" x14ac:dyDescent="0.25">
      <c r="B10" s="98"/>
      <c r="C10" s="46" t="s">
        <v>85</v>
      </c>
      <c r="D10" s="49">
        <v>4712</v>
      </c>
      <c r="E10" s="109" t="s">
        <v>13</v>
      </c>
      <c r="F10" s="110" t="s">
        <v>16</v>
      </c>
      <c r="G10" s="110" t="s">
        <v>19</v>
      </c>
      <c r="H10" s="111"/>
      <c r="I10" s="101"/>
      <c r="K10" s="98"/>
      <c r="L10" s="64">
        <f>+IF(M10="","",ROW()-8)</f>
        <v>2</v>
      </c>
      <c r="M10" s="55" t="s">
        <v>26</v>
      </c>
      <c r="N10" s="55" t="s">
        <v>27</v>
      </c>
      <c r="O10" s="55" t="s">
        <v>31</v>
      </c>
      <c r="P10" s="56" t="s">
        <v>74</v>
      </c>
      <c r="Q10" s="101"/>
      <c r="S10" s="98"/>
      <c r="T10" s="87"/>
      <c r="U10" s="88" t="s">
        <v>3</v>
      </c>
      <c r="V10" s="128" t="s">
        <v>5</v>
      </c>
      <c r="W10" s="89"/>
      <c r="X10" s="101"/>
    </row>
    <row r="11" spans="1:244" x14ac:dyDescent="0.25">
      <c r="B11" s="98"/>
      <c r="C11" s="46" t="s">
        <v>86</v>
      </c>
      <c r="D11" s="49">
        <v>4713</v>
      </c>
      <c r="E11" s="109" t="s">
        <v>14</v>
      </c>
      <c r="F11" s="110" t="s">
        <v>17</v>
      </c>
      <c r="G11" s="110" t="s">
        <v>20</v>
      </c>
      <c r="H11" s="111"/>
      <c r="I11" s="101"/>
      <c r="K11" s="98"/>
      <c r="L11" s="64">
        <f t="shared" ref="L11:L34" si="0">+IF(M11="","",ROW()-8)</f>
        <v>3</v>
      </c>
      <c r="M11" s="55" t="s">
        <v>28</v>
      </c>
      <c r="N11" s="55" t="s">
        <v>29</v>
      </c>
      <c r="O11" s="55" t="s">
        <v>30</v>
      </c>
      <c r="P11" s="56" t="s">
        <v>75</v>
      </c>
      <c r="Q11" s="101"/>
      <c r="S11" s="98"/>
      <c r="T11" s="87"/>
      <c r="U11" s="88" t="s">
        <v>4</v>
      </c>
      <c r="V11" s="128" t="s">
        <v>89</v>
      </c>
      <c r="W11" s="89"/>
      <c r="X11" s="101"/>
    </row>
    <row r="12" spans="1:244" x14ac:dyDescent="0.25">
      <c r="B12" s="98"/>
      <c r="C12" s="46" t="s">
        <v>35</v>
      </c>
      <c r="D12" s="49"/>
      <c r="E12" s="109"/>
      <c r="F12" s="110"/>
      <c r="G12" s="110"/>
      <c r="H12" s="111"/>
      <c r="I12" s="101"/>
      <c r="K12" s="98"/>
      <c r="L12" s="64" t="str">
        <f t="shared" si="0"/>
        <v/>
      </c>
      <c r="M12" s="55"/>
      <c r="N12" s="55"/>
      <c r="O12" s="55"/>
      <c r="P12" s="56"/>
      <c r="Q12" s="101"/>
      <c r="S12" s="98"/>
      <c r="T12" s="87"/>
      <c r="U12" s="88"/>
      <c r="V12" s="90"/>
      <c r="W12" s="89"/>
      <c r="X12" s="101"/>
    </row>
    <row r="13" spans="1:244" ht="13.8" thickBot="1" x14ac:dyDescent="0.3">
      <c r="B13" s="98"/>
      <c r="C13" s="46" t="s">
        <v>35</v>
      </c>
      <c r="D13" s="49"/>
      <c r="E13" s="109"/>
      <c r="F13" s="110"/>
      <c r="G13" s="110"/>
      <c r="H13" s="111"/>
      <c r="I13" s="101"/>
      <c r="K13" s="98"/>
      <c r="L13" s="64" t="str">
        <f t="shared" si="0"/>
        <v/>
      </c>
      <c r="M13" s="55"/>
      <c r="N13" s="55"/>
      <c r="O13" s="55"/>
      <c r="P13" s="56"/>
      <c r="Q13" s="101"/>
      <c r="S13" s="98"/>
      <c r="T13" s="91"/>
      <c r="U13" s="92"/>
      <c r="V13" s="92"/>
      <c r="W13" s="93"/>
      <c r="X13" s="101"/>
    </row>
    <row r="14" spans="1:244" x14ac:dyDescent="0.25">
      <c r="B14" s="98"/>
      <c r="C14" s="46" t="s">
        <v>35</v>
      </c>
      <c r="D14" s="49"/>
      <c r="E14" s="109"/>
      <c r="F14" s="110"/>
      <c r="G14" s="110"/>
      <c r="H14" s="111"/>
      <c r="I14" s="101"/>
      <c r="K14" s="98"/>
      <c r="L14" s="64" t="str">
        <f t="shared" si="0"/>
        <v/>
      </c>
      <c r="M14" s="55"/>
      <c r="N14" s="55"/>
      <c r="O14" s="55"/>
      <c r="P14" s="56"/>
      <c r="Q14" s="101"/>
      <c r="S14" s="98"/>
      <c r="T14" s="102"/>
      <c r="U14" s="102"/>
      <c r="V14" s="102"/>
      <c r="W14" s="102"/>
      <c r="X14" s="101"/>
    </row>
    <row r="15" spans="1:244" x14ac:dyDescent="0.25">
      <c r="B15" s="98"/>
      <c r="C15" s="46" t="s">
        <v>35</v>
      </c>
      <c r="D15" s="49"/>
      <c r="E15" s="109"/>
      <c r="F15" s="110"/>
      <c r="G15" s="110"/>
      <c r="H15" s="111"/>
      <c r="I15" s="101"/>
      <c r="K15" s="98"/>
      <c r="L15" s="64" t="str">
        <f t="shared" si="0"/>
        <v/>
      </c>
      <c r="M15" s="55"/>
      <c r="N15" s="55"/>
      <c r="O15" s="55"/>
      <c r="P15" s="56"/>
      <c r="Q15" s="101"/>
      <c r="S15" s="98"/>
      <c r="T15" s="102"/>
      <c r="U15" s="102"/>
      <c r="V15" s="102"/>
      <c r="W15" s="102"/>
      <c r="X15" s="101"/>
    </row>
    <row r="16" spans="1:244" x14ac:dyDescent="0.25">
      <c r="B16" s="98"/>
      <c r="C16" s="46" t="s">
        <v>35</v>
      </c>
      <c r="D16" s="49"/>
      <c r="E16" s="109"/>
      <c r="F16" s="110"/>
      <c r="G16" s="110"/>
      <c r="H16" s="111"/>
      <c r="I16" s="101"/>
      <c r="K16" s="98"/>
      <c r="L16" s="64" t="str">
        <f t="shared" si="0"/>
        <v/>
      </c>
      <c r="M16" s="55"/>
      <c r="N16" s="55"/>
      <c r="O16" s="55"/>
      <c r="P16" s="56"/>
      <c r="Q16" s="101"/>
      <c r="S16" s="98"/>
      <c r="T16" s="102"/>
      <c r="U16" s="102"/>
      <c r="V16" s="102"/>
      <c r="W16" s="102"/>
      <c r="X16" s="101"/>
    </row>
    <row r="17" spans="2:24" x14ac:dyDescent="0.25">
      <c r="B17" s="98"/>
      <c r="C17" s="46" t="s">
        <v>35</v>
      </c>
      <c r="D17" s="49"/>
      <c r="E17" s="109"/>
      <c r="F17" s="110"/>
      <c r="G17" s="110"/>
      <c r="H17" s="111"/>
      <c r="I17" s="101"/>
      <c r="K17" s="98"/>
      <c r="L17" s="64" t="str">
        <f t="shared" si="0"/>
        <v/>
      </c>
      <c r="M17" s="55"/>
      <c r="N17" s="55"/>
      <c r="O17" s="55"/>
      <c r="P17" s="56"/>
      <c r="Q17" s="101"/>
      <c r="S17" s="98"/>
      <c r="T17" s="102"/>
      <c r="U17" s="102"/>
      <c r="V17" s="102"/>
      <c r="W17" s="102"/>
      <c r="X17" s="101"/>
    </row>
    <row r="18" spans="2:24" x14ac:dyDescent="0.25">
      <c r="B18" s="98"/>
      <c r="C18" s="46" t="s">
        <v>35</v>
      </c>
      <c r="D18" s="49"/>
      <c r="E18" s="109"/>
      <c r="F18" s="110"/>
      <c r="G18" s="110"/>
      <c r="H18" s="111"/>
      <c r="I18" s="101"/>
      <c r="K18" s="98"/>
      <c r="L18" s="64" t="str">
        <f t="shared" si="0"/>
        <v/>
      </c>
      <c r="M18" s="55"/>
      <c r="N18" s="55"/>
      <c r="O18" s="55"/>
      <c r="P18" s="56"/>
      <c r="Q18" s="101"/>
      <c r="S18" s="98"/>
      <c r="T18" s="102"/>
      <c r="U18" s="102"/>
      <c r="V18" s="102"/>
      <c r="W18" s="102"/>
      <c r="X18" s="101"/>
    </row>
    <row r="19" spans="2:24" x14ac:dyDescent="0.25">
      <c r="B19" s="98"/>
      <c r="C19" s="46" t="s">
        <v>35</v>
      </c>
      <c r="D19" s="49"/>
      <c r="E19" s="109"/>
      <c r="F19" s="110"/>
      <c r="G19" s="110"/>
      <c r="H19" s="111"/>
      <c r="I19" s="101"/>
      <c r="K19" s="98"/>
      <c r="L19" s="64" t="str">
        <f t="shared" si="0"/>
        <v/>
      </c>
      <c r="M19" s="55"/>
      <c r="N19" s="55"/>
      <c r="O19" s="55"/>
      <c r="P19" s="56"/>
      <c r="Q19" s="101"/>
      <c r="S19" s="98"/>
      <c r="T19" s="102"/>
      <c r="U19" s="102"/>
      <c r="V19" s="102"/>
      <c r="W19" s="102"/>
      <c r="X19" s="101"/>
    </row>
    <row r="20" spans="2:24" x14ac:dyDescent="0.25">
      <c r="B20" s="98"/>
      <c r="C20" s="46" t="s">
        <v>35</v>
      </c>
      <c r="D20" s="49"/>
      <c r="E20" s="109"/>
      <c r="F20" s="110"/>
      <c r="G20" s="110"/>
      <c r="H20" s="111"/>
      <c r="I20" s="101"/>
      <c r="K20" s="98"/>
      <c r="L20" s="64" t="str">
        <f t="shared" si="0"/>
        <v/>
      </c>
      <c r="M20" s="55"/>
      <c r="N20" s="55"/>
      <c r="O20" s="55"/>
      <c r="P20" s="56"/>
      <c r="Q20" s="101"/>
      <c r="S20" s="98"/>
      <c r="T20" s="102"/>
      <c r="U20" s="102"/>
      <c r="V20" s="102"/>
      <c r="W20" s="102"/>
      <c r="X20" s="101"/>
    </row>
    <row r="21" spans="2:24" x14ac:dyDescent="0.25">
      <c r="B21" s="98"/>
      <c r="C21" s="46" t="s">
        <v>35</v>
      </c>
      <c r="D21" s="49"/>
      <c r="E21" s="109"/>
      <c r="F21" s="110"/>
      <c r="G21" s="110"/>
      <c r="H21" s="111"/>
      <c r="I21" s="101"/>
      <c r="K21" s="98"/>
      <c r="L21" s="64" t="str">
        <f t="shared" si="0"/>
        <v/>
      </c>
      <c r="M21" s="55"/>
      <c r="N21" s="55"/>
      <c r="O21" s="55"/>
      <c r="P21" s="56"/>
      <c r="Q21" s="101"/>
      <c r="S21" s="98"/>
      <c r="T21" s="102"/>
      <c r="U21" s="102"/>
      <c r="V21" s="102"/>
      <c r="W21" s="102"/>
      <c r="X21" s="101"/>
    </row>
    <row r="22" spans="2:24" x14ac:dyDescent="0.25">
      <c r="B22" s="98"/>
      <c r="C22" s="46" t="s">
        <v>35</v>
      </c>
      <c r="D22" s="49"/>
      <c r="E22" s="109"/>
      <c r="F22" s="110"/>
      <c r="G22" s="110"/>
      <c r="H22" s="111"/>
      <c r="I22" s="101"/>
      <c r="K22" s="98"/>
      <c r="L22" s="64" t="str">
        <f t="shared" si="0"/>
        <v/>
      </c>
      <c r="M22" s="55"/>
      <c r="N22" s="55"/>
      <c r="O22" s="55"/>
      <c r="P22" s="56"/>
      <c r="Q22" s="101"/>
      <c r="S22" s="98"/>
      <c r="T22" s="102"/>
      <c r="U22" s="102"/>
      <c r="V22" s="102"/>
      <c r="W22" s="102"/>
      <c r="X22" s="101"/>
    </row>
    <row r="23" spans="2:24" x14ac:dyDescent="0.25">
      <c r="B23" s="98"/>
      <c r="C23" s="46" t="s">
        <v>35</v>
      </c>
      <c r="D23" s="49"/>
      <c r="E23" s="109"/>
      <c r="F23" s="110"/>
      <c r="G23" s="110"/>
      <c r="H23" s="111"/>
      <c r="I23" s="101"/>
      <c r="K23" s="98"/>
      <c r="L23" s="64" t="str">
        <f t="shared" si="0"/>
        <v/>
      </c>
      <c r="M23" s="55"/>
      <c r="N23" s="55"/>
      <c r="O23" s="55"/>
      <c r="P23" s="56"/>
      <c r="Q23" s="101"/>
      <c r="S23" s="98"/>
      <c r="T23" s="102"/>
      <c r="U23" s="102"/>
      <c r="V23" s="102"/>
      <c r="W23" s="102"/>
      <c r="X23" s="101"/>
    </row>
    <row r="24" spans="2:24" x14ac:dyDescent="0.25">
      <c r="B24" s="98"/>
      <c r="C24" s="46" t="s">
        <v>35</v>
      </c>
      <c r="D24" s="49"/>
      <c r="E24" s="109"/>
      <c r="F24" s="110"/>
      <c r="G24" s="110"/>
      <c r="H24" s="111"/>
      <c r="I24" s="101"/>
      <c r="K24" s="98"/>
      <c r="L24" s="64" t="str">
        <f t="shared" si="0"/>
        <v/>
      </c>
      <c r="M24" s="55"/>
      <c r="N24" s="55"/>
      <c r="O24" s="55"/>
      <c r="P24" s="56"/>
      <c r="Q24" s="101"/>
      <c r="S24" s="98"/>
      <c r="T24" s="102"/>
      <c r="U24" s="102"/>
      <c r="V24" s="102"/>
      <c r="W24" s="102"/>
      <c r="X24" s="101"/>
    </row>
    <row r="25" spans="2:24" x14ac:dyDescent="0.25">
      <c r="B25" s="98"/>
      <c r="C25" s="46" t="s">
        <v>35</v>
      </c>
      <c r="D25" s="49"/>
      <c r="E25" s="109"/>
      <c r="F25" s="110"/>
      <c r="G25" s="110"/>
      <c r="H25" s="111"/>
      <c r="I25" s="101"/>
      <c r="K25" s="98"/>
      <c r="L25" s="64" t="str">
        <f t="shared" si="0"/>
        <v/>
      </c>
      <c r="M25" s="55"/>
      <c r="N25" s="55"/>
      <c r="O25" s="55"/>
      <c r="P25" s="56"/>
      <c r="Q25" s="101"/>
      <c r="S25" s="98"/>
      <c r="T25" s="102"/>
      <c r="U25" s="102"/>
      <c r="V25" s="102"/>
      <c r="W25" s="102"/>
      <c r="X25" s="101"/>
    </row>
    <row r="26" spans="2:24" x14ac:dyDescent="0.25">
      <c r="B26" s="98"/>
      <c r="C26" s="46" t="s">
        <v>35</v>
      </c>
      <c r="D26" s="49"/>
      <c r="E26" s="109"/>
      <c r="F26" s="110"/>
      <c r="G26" s="110"/>
      <c r="H26" s="111"/>
      <c r="I26" s="101"/>
      <c r="K26" s="98"/>
      <c r="L26" s="64" t="str">
        <f t="shared" si="0"/>
        <v/>
      </c>
      <c r="M26" s="55"/>
      <c r="N26" s="55"/>
      <c r="O26" s="55"/>
      <c r="P26" s="56"/>
      <c r="Q26" s="101"/>
      <c r="S26" s="98"/>
      <c r="T26" s="102"/>
      <c r="U26" s="102"/>
      <c r="V26" s="102"/>
      <c r="W26" s="102"/>
      <c r="X26" s="101"/>
    </row>
    <row r="27" spans="2:24" x14ac:dyDescent="0.25">
      <c r="B27" s="98"/>
      <c r="C27" s="46" t="s">
        <v>35</v>
      </c>
      <c r="D27" s="49"/>
      <c r="E27" s="109"/>
      <c r="F27" s="110"/>
      <c r="G27" s="110"/>
      <c r="H27" s="111"/>
      <c r="I27" s="101"/>
      <c r="K27" s="98"/>
      <c r="L27" s="64" t="str">
        <f t="shared" si="0"/>
        <v/>
      </c>
      <c r="M27" s="55"/>
      <c r="N27" s="55"/>
      <c r="O27" s="55"/>
      <c r="P27" s="56"/>
      <c r="Q27" s="101"/>
      <c r="S27" s="98"/>
      <c r="T27" s="102"/>
      <c r="U27" s="102"/>
      <c r="V27" s="102"/>
      <c r="W27" s="102"/>
      <c r="X27" s="101"/>
    </row>
    <row r="28" spans="2:24" x14ac:dyDescent="0.25">
      <c r="B28" s="98"/>
      <c r="C28" s="46" t="s">
        <v>35</v>
      </c>
      <c r="D28" s="49"/>
      <c r="E28" s="109"/>
      <c r="F28" s="110"/>
      <c r="G28" s="110"/>
      <c r="H28" s="111"/>
      <c r="I28" s="101"/>
      <c r="K28" s="98"/>
      <c r="L28" s="64" t="str">
        <f t="shared" si="0"/>
        <v/>
      </c>
      <c r="M28" s="55"/>
      <c r="N28" s="55"/>
      <c r="O28" s="55"/>
      <c r="P28" s="56"/>
      <c r="Q28" s="101"/>
      <c r="S28" s="98"/>
      <c r="T28" s="102"/>
      <c r="U28" s="102"/>
      <c r="V28" s="102"/>
      <c r="W28" s="102"/>
      <c r="X28" s="101"/>
    </row>
    <row r="29" spans="2:24" x14ac:dyDescent="0.25">
      <c r="B29" s="98"/>
      <c r="C29" s="46" t="s">
        <v>35</v>
      </c>
      <c r="D29" s="49"/>
      <c r="E29" s="109"/>
      <c r="F29" s="110"/>
      <c r="G29" s="110"/>
      <c r="H29" s="111"/>
      <c r="I29" s="101"/>
      <c r="K29" s="98"/>
      <c r="L29" s="64" t="str">
        <f t="shared" si="0"/>
        <v/>
      </c>
      <c r="M29" s="55"/>
      <c r="N29" s="55"/>
      <c r="O29" s="55"/>
      <c r="P29" s="56"/>
      <c r="Q29" s="101"/>
      <c r="S29" s="98"/>
      <c r="T29" s="102"/>
      <c r="U29" s="102"/>
      <c r="V29" s="102"/>
      <c r="W29" s="102"/>
      <c r="X29" s="101"/>
    </row>
    <row r="30" spans="2:24" x14ac:dyDescent="0.25">
      <c r="B30" s="98"/>
      <c r="C30" s="46" t="s">
        <v>35</v>
      </c>
      <c r="D30" s="49"/>
      <c r="E30" s="109"/>
      <c r="F30" s="110"/>
      <c r="G30" s="110"/>
      <c r="H30" s="111"/>
      <c r="I30" s="101"/>
      <c r="K30" s="98"/>
      <c r="L30" s="64" t="str">
        <f t="shared" si="0"/>
        <v/>
      </c>
      <c r="M30" s="55"/>
      <c r="N30" s="55"/>
      <c r="O30" s="55"/>
      <c r="P30" s="56"/>
      <c r="Q30" s="101"/>
      <c r="S30" s="98"/>
      <c r="T30" s="102"/>
      <c r="U30" s="102"/>
      <c r="V30" s="102"/>
      <c r="W30" s="102"/>
      <c r="X30" s="101"/>
    </row>
    <row r="31" spans="2:24" x14ac:dyDescent="0.25">
      <c r="B31" s="98"/>
      <c r="C31" s="46" t="s">
        <v>35</v>
      </c>
      <c r="D31" s="49"/>
      <c r="E31" s="109"/>
      <c r="F31" s="110"/>
      <c r="G31" s="110"/>
      <c r="H31" s="111"/>
      <c r="I31" s="101"/>
      <c r="K31" s="98"/>
      <c r="L31" s="64" t="str">
        <f t="shared" si="0"/>
        <v/>
      </c>
      <c r="M31" s="55"/>
      <c r="N31" s="55"/>
      <c r="O31" s="55"/>
      <c r="P31" s="56"/>
      <c r="Q31" s="101"/>
      <c r="S31" s="98"/>
      <c r="T31" s="102"/>
      <c r="U31" s="102"/>
      <c r="V31" s="102"/>
      <c r="W31" s="102"/>
      <c r="X31" s="101"/>
    </row>
    <row r="32" spans="2:24" x14ac:dyDescent="0.25">
      <c r="B32" s="98"/>
      <c r="C32" s="46" t="s">
        <v>35</v>
      </c>
      <c r="D32" s="49"/>
      <c r="E32" s="109"/>
      <c r="F32" s="110"/>
      <c r="G32" s="110"/>
      <c r="H32" s="111"/>
      <c r="I32" s="101"/>
      <c r="K32" s="98"/>
      <c r="L32" s="64" t="str">
        <f t="shared" si="0"/>
        <v/>
      </c>
      <c r="M32" s="55"/>
      <c r="N32" s="55"/>
      <c r="O32" s="55"/>
      <c r="P32" s="56"/>
      <c r="Q32" s="101"/>
      <c r="S32" s="98"/>
      <c r="T32" s="102"/>
      <c r="U32" s="102"/>
      <c r="V32" s="102"/>
      <c r="W32" s="102"/>
      <c r="X32" s="101"/>
    </row>
    <row r="33" spans="2:24" x14ac:dyDescent="0.25">
      <c r="B33" s="98"/>
      <c r="C33" s="46" t="s">
        <v>35</v>
      </c>
      <c r="D33" s="49"/>
      <c r="E33" s="109"/>
      <c r="F33" s="110"/>
      <c r="G33" s="110"/>
      <c r="H33" s="111"/>
      <c r="I33" s="101"/>
      <c r="K33" s="98"/>
      <c r="L33" s="64" t="str">
        <f t="shared" si="0"/>
        <v/>
      </c>
      <c r="M33" s="55"/>
      <c r="N33" s="55"/>
      <c r="O33" s="55"/>
      <c r="P33" s="56"/>
      <c r="Q33" s="101"/>
      <c r="S33" s="98"/>
      <c r="T33" s="102"/>
      <c r="U33" s="102"/>
      <c r="V33" s="102"/>
      <c r="W33" s="102"/>
      <c r="X33" s="101"/>
    </row>
    <row r="34" spans="2:24" ht="13.8" thickBot="1" x14ac:dyDescent="0.3">
      <c r="B34" s="98"/>
      <c r="C34" s="47"/>
      <c r="D34" s="50"/>
      <c r="E34" s="112"/>
      <c r="F34" s="113"/>
      <c r="G34" s="113"/>
      <c r="H34" s="114"/>
      <c r="I34" s="101"/>
      <c r="K34" s="98"/>
      <c r="L34" s="67" t="str">
        <f t="shared" si="0"/>
        <v/>
      </c>
      <c r="M34" s="57"/>
      <c r="N34" s="57"/>
      <c r="O34" s="57"/>
      <c r="P34" s="58"/>
      <c r="Q34" s="101"/>
      <c r="S34" s="98"/>
      <c r="T34" s="102"/>
      <c r="U34" s="102"/>
      <c r="V34" s="102"/>
      <c r="W34" s="102"/>
      <c r="X34" s="101"/>
    </row>
    <row r="35" spans="2:24" ht="13.8" thickBot="1" x14ac:dyDescent="0.3">
      <c r="B35" s="115"/>
      <c r="C35" s="116"/>
      <c r="D35" s="116"/>
      <c r="E35" s="116"/>
      <c r="F35" s="116"/>
      <c r="G35" s="116"/>
      <c r="H35" s="116"/>
      <c r="I35" s="117"/>
      <c r="K35" s="115"/>
      <c r="L35" s="116"/>
      <c r="M35" s="116"/>
      <c r="N35" s="116"/>
      <c r="O35" s="116"/>
      <c r="P35" s="116"/>
      <c r="Q35" s="117"/>
      <c r="S35" s="115"/>
      <c r="T35" s="116"/>
      <c r="U35" s="116"/>
      <c r="V35" s="116"/>
      <c r="W35" s="116"/>
      <c r="X35" s="117"/>
    </row>
    <row r="37" spans="2:24" x14ac:dyDescent="0.25">
      <c r="B37" s="140" t="s">
        <v>69</v>
      </c>
      <c r="C37" s="140"/>
      <c r="D37" s="140" t="s">
        <v>70</v>
      </c>
      <c r="E37" s="140"/>
      <c r="F37" s="140"/>
      <c r="G37" s="140"/>
      <c r="H37" s="140"/>
      <c r="I37" s="140"/>
      <c r="J37" s="140"/>
      <c r="K37" s="140"/>
      <c r="L37" s="140"/>
    </row>
    <row r="39" spans="2:24" x14ac:dyDescent="0.25">
      <c r="B39" s="9" t="s">
        <v>91</v>
      </c>
    </row>
    <row r="40" spans="2:24" x14ac:dyDescent="0.25">
      <c r="B40" s="9" t="s">
        <v>58</v>
      </c>
    </row>
    <row r="41" spans="2:24" x14ac:dyDescent="0.25">
      <c r="B41" s="9" t="s">
        <v>59</v>
      </c>
    </row>
  </sheetData>
  <sheetProtection sheet="1"/>
  <mergeCells count="4">
    <mergeCell ref="T6:V6"/>
    <mergeCell ref="B3:X3"/>
    <mergeCell ref="B37:C37"/>
    <mergeCell ref="D37:L37"/>
  </mergeCells>
  <phoneticPr fontId="0" type="noConversion"/>
  <hyperlinks>
    <hyperlink ref="B37:C37" location="Startseite!Startseite" display="&lt;&lt; Startseite" xr:uid="{00000000-0004-0000-0200-000000000000}"/>
    <hyperlink ref="D37:L37" location="HilfeB3" display="Hilfe?" xr:uid="{00000000-0004-0000-0200-000001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autoPageBreaks="0"/>
  </sheetPr>
  <dimension ref="A2:IR19"/>
  <sheetViews>
    <sheetView showGridLines="0" showZeros="0" showOutlineSymbols="0" workbookViewId="0">
      <selection activeCell="B3" sqref="B3:F3"/>
    </sheetView>
  </sheetViews>
  <sheetFormatPr baseColWidth="10" defaultColWidth="11.44140625" defaultRowHeight="13.2" x14ac:dyDescent="0.25"/>
  <cols>
    <col min="1" max="1" width="11.44140625" style="3"/>
    <col min="2" max="3" width="1.5546875" style="3" customWidth="1"/>
    <col min="4" max="4" width="67.77734375" style="3" customWidth="1"/>
    <col min="5" max="5" width="1.5546875" style="3" customWidth="1"/>
    <col min="6" max="6" width="1.77734375" style="3" customWidth="1"/>
    <col min="7" max="7" width="2.77734375" style="3" customWidth="1"/>
    <col min="8" max="16384" width="11.44140625" style="3"/>
  </cols>
  <sheetData>
    <row r="2" spans="1:252" ht="13.8" thickBot="1" x14ac:dyDescent="0.3">
      <c r="F2" s="70" t="s">
        <v>56</v>
      </c>
    </row>
    <row r="3" spans="1:252" s="1" customFormat="1" ht="25.5" customHeight="1" thickBot="1" x14ac:dyDescent="0.3">
      <c r="A3" s="3"/>
      <c r="B3" s="177" t="s">
        <v>82</v>
      </c>
      <c r="C3" s="178"/>
      <c r="D3" s="178"/>
      <c r="E3" s="178"/>
      <c r="F3" s="17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5">
      <c r="B4" s="4"/>
      <c r="F4" s="5"/>
    </row>
    <row r="5" spans="1:252" x14ac:dyDescent="0.25">
      <c r="B5" s="4"/>
      <c r="C5" s="94"/>
      <c r="D5" s="132" t="s">
        <v>1</v>
      </c>
      <c r="E5" s="2"/>
      <c r="F5" s="5"/>
    </row>
    <row r="6" spans="1:252" ht="264" customHeight="1" x14ac:dyDescent="0.25">
      <c r="B6" s="4"/>
      <c r="C6" s="87"/>
      <c r="D6" s="102"/>
      <c r="E6" s="86"/>
      <c r="F6" s="5"/>
    </row>
    <row r="7" spans="1:252" ht="9" customHeight="1" thickBot="1" x14ac:dyDescent="0.3">
      <c r="B7" s="4"/>
      <c r="C7" s="91"/>
      <c r="D7" s="92"/>
      <c r="E7" s="93"/>
      <c r="F7" s="5"/>
    </row>
    <row r="8" spans="1:252" x14ac:dyDescent="0.25">
      <c r="B8" s="4"/>
      <c r="F8" s="5"/>
    </row>
    <row r="9" spans="1:252" x14ac:dyDescent="0.25">
      <c r="B9" s="4"/>
      <c r="C9" s="94"/>
      <c r="D9" s="132" t="s">
        <v>45</v>
      </c>
      <c r="E9" s="2"/>
      <c r="F9" s="5"/>
    </row>
    <row r="10" spans="1:252" x14ac:dyDescent="0.25">
      <c r="B10" s="4"/>
      <c r="C10" s="84"/>
      <c r="D10" s="85"/>
      <c r="E10" s="86"/>
      <c r="F10" s="5"/>
    </row>
    <row r="11" spans="1:252" ht="126.75" customHeight="1" x14ac:dyDescent="0.25">
      <c r="B11" s="4"/>
      <c r="C11" s="87"/>
      <c r="D11" s="88"/>
      <c r="E11" s="89"/>
      <c r="F11" s="5"/>
    </row>
    <row r="12" spans="1:252" ht="13.8" thickBot="1" x14ac:dyDescent="0.3">
      <c r="B12" s="4"/>
      <c r="C12" s="91"/>
      <c r="D12" s="92"/>
      <c r="E12" s="93"/>
      <c r="F12" s="5"/>
    </row>
    <row r="13" spans="1:252" ht="13.8" thickBot="1" x14ac:dyDescent="0.3">
      <c r="B13" s="6"/>
      <c r="C13" s="7"/>
      <c r="D13" s="7"/>
      <c r="E13" s="7"/>
      <c r="F13" s="8"/>
    </row>
    <row r="15" spans="1:252" x14ac:dyDescent="0.25">
      <c r="B15" s="180" t="s">
        <v>69</v>
      </c>
      <c r="C15" s="180"/>
      <c r="D15" s="180"/>
    </row>
    <row r="16" spans="1:252" x14ac:dyDescent="0.25">
      <c r="B16" s="9"/>
    </row>
    <row r="17" spans="2:2" x14ac:dyDescent="0.25">
      <c r="B17" s="9" t="s">
        <v>91</v>
      </c>
    </row>
    <row r="18" spans="2:2" x14ac:dyDescent="0.25">
      <c r="B18" s="9" t="s">
        <v>58</v>
      </c>
    </row>
    <row r="19" spans="2:2" x14ac:dyDescent="0.25">
      <c r="B19" s="9" t="s">
        <v>59</v>
      </c>
    </row>
  </sheetData>
  <sheetProtection sheet="1"/>
  <mergeCells count="2">
    <mergeCell ref="B3:F3"/>
    <mergeCell ref="B15:D15"/>
  </mergeCells>
  <phoneticPr fontId="0" type="noConversion"/>
  <hyperlinks>
    <hyperlink ref="B15:D15" location="Startseite!Startseite" display="&lt;&lt; Startseite" xr:uid="{00000000-0004-0000-03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3">
    <tabColor indexed="10"/>
  </sheetPr>
  <dimension ref="B3:F35"/>
  <sheetViews>
    <sheetView showGridLines="0" workbookViewId="0">
      <selection activeCell="B5" sqref="B5"/>
    </sheetView>
  </sheetViews>
  <sheetFormatPr baseColWidth="10" defaultColWidth="11.44140625" defaultRowHeight="13.2" x14ac:dyDescent="0.25"/>
  <cols>
    <col min="1" max="1" width="11.44140625" style="3"/>
    <col min="2" max="2" width="2.77734375" style="3" bestFit="1" customWidth="1"/>
    <col min="3" max="3" width="18.77734375" style="3" bestFit="1" customWidth="1"/>
    <col min="4" max="4" width="49" style="3" bestFit="1" customWidth="1"/>
    <col min="5" max="5" width="34.21875" style="3" customWidth="1"/>
    <col min="6" max="6" width="11.21875" style="3" customWidth="1"/>
    <col min="7" max="16384" width="11.44140625" style="3"/>
  </cols>
  <sheetData>
    <row r="3" spans="2:6" ht="13.8" thickBot="1" x14ac:dyDescent="0.3"/>
    <row r="4" spans="2:6" ht="13.8" thickBot="1" x14ac:dyDescent="0.3">
      <c r="B4" s="60" t="s">
        <v>7</v>
      </c>
      <c r="C4" s="61" t="s">
        <v>52</v>
      </c>
      <c r="D4" s="61" t="s">
        <v>53</v>
      </c>
      <c r="E4" s="62" t="s">
        <v>54</v>
      </c>
      <c r="F4" s="63"/>
    </row>
    <row r="5" spans="2:6" x14ac:dyDescent="0.25">
      <c r="B5" s="64">
        <v>1</v>
      </c>
      <c r="C5" s="65" t="s">
        <v>64</v>
      </c>
      <c r="D5" s="65" t="s">
        <v>63</v>
      </c>
      <c r="E5" s="66" t="s">
        <v>66</v>
      </c>
    </row>
    <row r="6" spans="2:6" x14ac:dyDescent="0.25">
      <c r="B6" s="64">
        <v>2</v>
      </c>
      <c r="C6" s="65" t="s">
        <v>55</v>
      </c>
      <c r="D6" s="65" t="s">
        <v>67</v>
      </c>
      <c r="E6" s="66" t="s">
        <v>68</v>
      </c>
    </row>
    <row r="7" spans="2:6" x14ac:dyDescent="0.25">
      <c r="B7" s="64">
        <v>3</v>
      </c>
      <c r="C7" s="65" t="s">
        <v>56</v>
      </c>
      <c r="D7" s="65" t="s">
        <v>65</v>
      </c>
      <c r="E7" s="66" t="s">
        <v>57</v>
      </c>
    </row>
    <row r="8" spans="2:6" x14ac:dyDescent="0.25">
      <c r="B8" s="64"/>
      <c r="C8" s="65"/>
      <c r="D8" s="65"/>
      <c r="E8" s="66"/>
    </row>
    <row r="9" spans="2:6" x14ac:dyDescent="0.25">
      <c r="B9" s="64"/>
      <c r="C9" s="65"/>
      <c r="D9" s="65"/>
      <c r="E9" s="66"/>
    </row>
    <row r="10" spans="2:6" x14ac:dyDescent="0.25">
      <c r="B10" s="64"/>
      <c r="C10" s="65"/>
      <c r="D10" s="65"/>
      <c r="E10" s="66"/>
    </row>
    <row r="11" spans="2:6" x14ac:dyDescent="0.25">
      <c r="B11" s="64"/>
      <c r="C11" s="65"/>
      <c r="D11" s="65"/>
      <c r="E11" s="66"/>
    </row>
    <row r="12" spans="2:6" x14ac:dyDescent="0.25">
      <c r="B12" s="64"/>
      <c r="C12" s="65"/>
      <c r="D12" s="65"/>
      <c r="E12" s="66"/>
    </row>
    <row r="13" spans="2:6" x14ac:dyDescent="0.25">
      <c r="B13" s="64"/>
      <c r="C13" s="65"/>
      <c r="D13" s="65"/>
      <c r="E13" s="66"/>
    </row>
    <row r="14" spans="2:6" x14ac:dyDescent="0.25">
      <c r="B14" s="64"/>
      <c r="C14" s="65"/>
      <c r="D14" s="65"/>
      <c r="E14" s="66"/>
    </row>
    <row r="15" spans="2:6" x14ac:dyDescent="0.25">
      <c r="B15" s="64"/>
      <c r="C15" s="65"/>
      <c r="D15" s="65"/>
      <c r="E15" s="66"/>
    </row>
    <row r="16" spans="2:6" x14ac:dyDescent="0.25">
      <c r="B16" s="64"/>
      <c r="C16" s="65"/>
      <c r="D16" s="65"/>
      <c r="E16" s="66"/>
    </row>
    <row r="17" spans="2:5" x14ac:dyDescent="0.25">
      <c r="B17" s="64"/>
      <c r="C17" s="65"/>
      <c r="D17" s="65"/>
      <c r="E17" s="66"/>
    </row>
    <row r="18" spans="2:5" x14ac:dyDescent="0.25">
      <c r="B18" s="64"/>
      <c r="C18" s="65"/>
      <c r="D18" s="65"/>
      <c r="E18" s="66"/>
    </row>
    <row r="19" spans="2:5" x14ac:dyDescent="0.25">
      <c r="B19" s="64"/>
      <c r="C19" s="65"/>
      <c r="D19" s="65"/>
      <c r="E19" s="66"/>
    </row>
    <row r="20" spans="2:5" x14ac:dyDescent="0.25">
      <c r="B20" s="64"/>
      <c r="C20" s="65"/>
      <c r="D20" s="65"/>
      <c r="E20" s="66"/>
    </row>
    <row r="21" spans="2:5" x14ac:dyDescent="0.25">
      <c r="B21" s="64"/>
      <c r="C21" s="65"/>
      <c r="D21" s="65"/>
      <c r="E21" s="66"/>
    </row>
    <row r="22" spans="2:5" x14ac:dyDescent="0.25">
      <c r="B22" s="64"/>
      <c r="C22" s="65"/>
      <c r="D22" s="65"/>
      <c r="E22" s="66"/>
    </row>
    <row r="23" spans="2:5" x14ac:dyDescent="0.25">
      <c r="B23" s="64"/>
      <c r="C23" s="65"/>
      <c r="D23" s="65"/>
      <c r="E23" s="66"/>
    </row>
    <row r="24" spans="2:5" x14ac:dyDescent="0.25">
      <c r="B24" s="64"/>
      <c r="C24" s="65"/>
      <c r="D24" s="65"/>
      <c r="E24" s="66"/>
    </row>
    <row r="25" spans="2:5" x14ac:dyDescent="0.25">
      <c r="B25" s="64"/>
      <c r="C25" s="65"/>
      <c r="D25" s="65"/>
      <c r="E25" s="66"/>
    </row>
    <row r="26" spans="2:5" x14ac:dyDescent="0.25">
      <c r="B26" s="64"/>
      <c r="C26" s="65"/>
      <c r="D26" s="65"/>
      <c r="E26" s="66"/>
    </row>
    <row r="27" spans="2:5" x14ac:dyDescent="0.25">
      <c r="B27" s="64"/>
      <c r="C27" s="65"/>
      <c r="D27" s="65"/>
      <c r="E27" s="66"/>
    </row>
    <row r="28" spans="2:5" x14ac:dyDescent="0.25">
      <c r="B28" s="64"/>
      <c r="C28" s="65"/>
      <c r="D28" s="65"/>
      <c r="E28" s="66"/>
    </row>
    <row r="29" spans="2:5" x14ac:dyDescent="0.25">
      <c r="B29" s="64"/>
      <c r="C29" s="65"/>
      <c r="D29" s="65"/>
      <c r="E29" s="66"/>
    </row>
    <row r="30" spans="2:5" ht="13.8" thickBot="1" x14ac:dyDescent="0.3">
      <c r="B30" s="67"/>
      <c r="C30" s="68"/>
      <c r="D30" s="68"/>
      <c r="E30" s="69"/>
    </row>
    <row r="33" spans="2:2" x14ac:dyDescent="0.25">
      <c r="B33" s="9" t="s">
        <v>81</v>
      </c>
    </row>
    <row r="34" spans="2:2" x14ac:dyDescent="0.25">
      <c r="B34" s="9" t="s">
        <v>58</v>
      </c>
    </row>
    <row r="35" spans="2:2" x14ac:dyDescent="0.25">
      <c r="B35" s="9" t="s">
        <v>59</v>
      </c>
    </row>
  </sheetData>
  <phoneticPr fontId="3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7" ma:contentTypeDescription="Ein neues Dokument erstellen." ma:contentTypeScope="" ma:versionID="7266b70c08a81e8a2aed64642cc83b8a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1f82d46ad9d5b4341a6c71d652089739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1B37D4-AA85-4071-90D1-3C9ED733C3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6C3BD-3B74-4A00-8A43-7A344CCF66EC}"/>
</file>

<file path=customXml/itemProps3.xml><?xml version="1.0" encoding="utf-8"?>
<ds:datastoreItem xmlns:ds="http://schemas.openxmlformats.org/officeDocument/2006/customXml" ds:itemID="{52608541-7363-4599-B5CD-BB32BF0A0830}">
  <ds:schemaRefs>
    <ds:schemaRef ds:uri="http://schemas.microsoft.com/office/2006/metadata/properties"/>
    <ds:schemaRef ds:uri="http://schemas.microsoft.com/office/infopath/2007/PartnerControls"/>
    <ds:schemaRef ds:uri="f5f3c0c8-cb47-4a26-91a1-a44bb4539247"/>
    <ds:schemaRef ds:uri="bbb3f655-f267-4a84-b742-532fbc77d0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Startseite</vt:lpstr>
      <vt:lpstr>Eingaben</vt:lpstr>
      <vt:lpstr>Stammdaten</vt:lpstr>
      <vt:lpstr>Hilfe</vt:lpstr>
      <vt:lpstr>Parameter_Intern</vt:lpstr>
      <vt:lpstr>Eingaben!Druckbereich</vt:lpstr>
      <vt:lpstr>Hilfe!Druckbereich</vt:lpstr>
      <vt:lpstr>Stammdaten!Druckbereich</vt:lpstr>
      <vt:lpstr>Startseite!Druckbereich</vt:lpstr>
      <vt:lpstr>EingabenB3</vt:lpstr>
      <vt:lpstr>HilfeB3</vt:lpstr>
      <vt:lpstr>StammdatenB3</vt:lpstr>
      <vt:lpstr>Startseite!StartG10</vt:lpstr>
      <vt:lpstr>Startseite!Startseite</vt:lpstr>
      <vt:lpstr>StartseiteB5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Kostenvergleich</dc:title>
  <dc:creator>Michael Konetzny</dc:creator>
  <cp:keywords>Kostenvergleich Tools</cp:keywords>
  <cp:lastModifiedBy>JSa - Johanna Schlamp-Ogawa</cp:lastModifiedBy>
  <cp:lastPrinted>2011-10-29T17:59:42Z</cp:lastPrinted>
  <dcterms:created xsi:type="dcterms:W3CDTF">2009-01-31T13:41:13Z</dcterms:created>
  <dcterms:modified xsi:type="dcterms:W3CDTF">2023-04-25T14:49:58Z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ContentTypeId">
    <vt:lpwstr>0x010100E9C0657C80C9EB42A8AE8AF1E32C18B5</vt:lpwstr>
  </property>
  <property fmtid="{D5CDD505-2E9C-101B-9397-08002B2CF9AE}" pid="7" name="MediaServiceImageTags">
    <vt:lpwstr/>
  </property>
</Properties>
</file>