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codeName="{3D1A710C-6663-3D7B-7F91-EC182F24A4BC}"/>
  <workbookPr codeName="DieseArbeitsmappe" defaultThemeVersion="124226"/>
  <mc:AlternateContent xmlns:mc="http://schemas.openxmlformats.org/markup-compatibility/2006">
    <mc:Choice Requires="x15">
      <x15ac:absPath xmlns:x15ac="http://schemas.microsoft.com/office/spreadsheetml/2010/11/ac" url="G:\_SyncStick\__Frau Makiseva - Rechner\40 - Rechner zur Sendung bereit\"/>
    </mc:Choice>
  </mc:AlternateContent>
  <xr:revisionPtr revIDLastSave="0" documentId="13_ncr:1_{B2022243-DCAB-45FD-BEB0-551F23E80543}" xr6:coauthVersionLast="36" xr6:coauthVersionMax="45" xr10:uidLastSave="{00000000-0000-0000-0000-000000000000}"/>
  <bookViews>
    <workbookView xWindow="3210" yWindow="810" windowWidth="22080" windowHeight="14625" tabRatio="578" xr2:uid="{00000000-000D-0000-FFFF-FFFF00000000}"/>
  </bookViews>
  <sheets>
    <sheet name="Startseite" sheetId="15" r:id="rId1"/>
    <sheet name="Eingaben" sheetId="20" r:id="rId2"/>
    <sheet name="Berechnung" sheetId="21" r:id="rId3"/>
    <sheet name="Beispiel" sheetId="19" r:id="rId4"/>
    <sheet name="Hilfe" sheetId="16" r:id="rId5"/>
    <sheet name="Parameter_Intern" sheetId="17" state="hidden" r:id="rId6"/>
  </sheets>
  <definedNames>
    <definedName name="BeispielB2">Beispiel!$B$2</definedName>
    <definedName name="BerechnungB2">#REF!</definedName>
    <definedName name="_xlnm.Print_Area" localSheetId="3">Beispiel!$B$2:$K$50,Beispiel!$L$2:$S$45</definedName>
    <definedName name="_xlnm.Print_Area" localSheetId="2">Berechnung!$A$2:$O$35</definedName>
    <definedName name="_xlnm.Print_Area" localSheetId="1">Eingaben!$A$2:$K$50</definedName>
    <definedName name="_xlnm.Print_Area" localSheetId="4">Hilfe!$B$3:$I$17</definedName>
    <definedName name="_xlnm.Print_Area" localSheetId="0">Startseite!$B$2:$J$19</definedName>
    <definedName name="EingabenB2" localSheetId="3">Beispiel!$B$2</definedName>
    <definedName name="EingabenB2">#REF!</definedName>
    <definedName name="GrafikB2">#REF!</definedName>
    <definedName name="HilfeB3">Hilfe!$B$3</definedName>
    <definedName name="HinweiseB3" localSheetId="0">#REF!</definedName>
    <definedName name="HinweiseB3">#REF!</definedName>
    <definedName name="StartG10" localSheetId="0">Startseite!$H$10</definedName>
    <definedName name="StartG10">#REF!</definedName>
    <definedName name="Startseite" localSheetId="0">Startseite!$B$5</definedName>
    <definedName name="Startseite">#REF!</definedName>
    <definedName name="StartseiteB5">Startseite!$B$5</definedName>
    <definedName name="StartseiteG10">#REF!</definedName>
  </definedNames>
  <calcPr calcId="191029"/>
</workbook>
</file>

<file path=xl/calcChain.xml><?xml version="1.0" encoding="utf-8"?>
<calcChain xmlns="http://schemas.openxmlformats.org/spreadsheetml/2006/main">
  <c r="G31" i="20" l="1"/>
  <c r="H48" i="19" l="1"/>
  <c r="H47" i="19"/>
  <c r="G36" i="19"/>
  <c r="G33" i="19"/>
  <c r="G31" i="19"/>
  <c r="B13" i="21"/>
  <c r="B14" i="21" s="1"/>
  <c r="B15" i="21" s="1"/>
  <c r="B16" i="21" s="1"/>
  <c r="B17" i="21" s="1"/>
  <c r="B18" i="21" s="1"/>
  <c r="B19" i="21" s="1"/>
  <c r="B20" i="21" s="1"/>
  <c r="B21" i="21" s="1"/>
  <c r="B22" i="21" s="1"/>
  <c r="B23" i="21" s="1"/>
  <c r="B24" i="21" s="1"/>
  <c r="B25" i="21" s="1"/>
  <c r="B26" i="21" s="1"/>
  <c r="B27" i="21" s="1"/>
  <c r="B28" i="21" s="1"/>
  <c r="B29" i="21" s="1"/>
  <c r="B30" i="21" s="1"/>
  <c r="B31" i="21" s="1"/>
  <c r="B32" i="21" s="1"/>
  <c r="B33" i="21" s="1"/>
  <c r="G5" i="21"/>
  <c r="O4" i="21"/>
  <c r="B4" i="21"/>
  <c r="H48" i="20"/>
  <c r="H47" i="20"/>
  <c r="G36" i="20"/>
  <c r="G33" i="20"/>
  <c r="G15" i="19" l="1"/>
  <c r="G39" i="19" s="1"/>
  <c r="G15" i="20"/>
  <c r="G39" i="20" s="1"/>
  <c r="G40" i="20" s="1"/>
  <c r="G11" i="15"/>
  <c r="M11" i="15"/>
  <c r="N11" i="15"/>
  <c r="H17" i="15"/>
  <c r="D17" i="15" s="1"/>
  <c r="G37" i="19" l="1"/>
  <c r="G42" i="19" s="1"/>
  <c r="M12" i="15"/>
  <c r="G40" i="19"/>
  <c r="G37" i="20"/>
  <c r="G42" i="20" s="1"/>
  <c r="B1" i="21"/>
  <c r="E31" i="21" s="1"/>
  <c r="Q1" i="21" l="1"/>
  <c r="N29" i="21"/>
  <c r="O29" i="21"/>
  <c r="O32" i="21"/>
  <c r="O31" i="21"/>
  <c r="D29" i="21"/>
  <c r="Q29" i="21" s="1"/>
  <c r="E30" i="21"/>
  <c r="O26" i="21"/>
  <c r="L33" i="21"/>
  <c r="K27" i="21"/>
  <c r="N28" i="21"/>
  <c r="N31" i="21"/>
  <c r="N30" i="21"/>
  <c r="O24" i="21"/>
  <c r="K33" i="21"/>
  <c r="E29" i="21"/>
  <c r="K31" i="21"/>
  <c r="D32" i="21"/>
  <c r="Q32" i="21" s="1"/>
  <c r="N33" i="21"/>
  <c r="L25" i="21"/>
  <c r="D24" i="21"/>
  <c r="Q24" i="21" s="1"/>
  <c r="E25" i="21"/>
  <c r="L12" i="21"/>
  <c r="O30" i="21"/>
  <c r="K32" i="21"/>
  <c r="L26" i="21"/>
  <c r="K25" i="21"/>
  <c r="N32" i="21"/>
  <c r="O23" i="21"/>
  <c r="L32" i="21"/>
  <c r="N25" i="21"/>
  <c r="O33" i="21"/>
  <c r="K24" i="21"/>
  <c r="D30" i="21"/>
  <c r="Q30" i="21" s="1"/>
  <c r="O12" i="21"/>
  <c r="N15" i="21" s="1"/>
  <c r="N24" i="21"/>
  <c r="N27" i="21"/>
  <c r="N26" i="21"/>
  <c r="E12" i="21"/>
  <c r="D13" i="21" s="1"/>
  <c r="Q13" i="21" s="1"/>
  <c r="D31" i="21"/>
  <c r="Q31" i="21" s="1"/>
  <c r="D25" i="21"/>
  <c r="Q25" i="21" s="1"/>
  <c r="K26" i="21"/>
  <c r="K29" i="21"/>
  <c r="K28" i="21"/>
  <c r="K23" i="21"/>
  <c r="L23" i="21"/>
  <c r="K30" i="21"/>
  <c r="N23" i="21"/>
  <c r="O25" i="21"/>
  <c r="O28" i="21"/>
  <c r="O27" i="21"/>
  <c r="E27" i="21"/>
  <c r="E23" i="21"/>
  <c r="L31" i="21"/>
  <c r="L30" i="21"/>
  <c r="D27" i="21"/>
  <c r="Q27" i="21" s="1"/>
  <c r="Q12" i="21"/>
  <c r="L24" i="21"/>
  <c r="L28" i="21"/>
  <c r="L27" i="21"/>
  <c r="D23" i="21"/>
  <c r="Q23" i="21" s="1"/>
  <c r="E32" i="21"/>
  <c r="E28" i="21"/>
  <c r="E26" i="21"/>
  <c r="L29" i="21"/>
  <c r="D33" i="21"/>
  <c r="Q33" i="21" s="1"/>
  <c r="E24" i="21"/>
  <c r="D26" i="21"/>
  <c r="Q26" i="21" s="1"/>
  <c r="D28" i="21"/>
  <c r="Q28" i="21" s="1"/>
  <c r="E33" i="21"/>
  <c r="N13" i="21"/>
  <c r="O13" i="21" s="1"/>
  <c r="N19" i="21"/>
  <c r="N17" i="21"/>
  <c r="N16" i="21"/>
  <c r="N14" i="21"/>
  <c r="N18" i="21"/>
  <c r="N21" i="21"/>
  <c r="O14" i="21" l="1"/>
  <c r="O15" i="21" s="1"/>
  <c r="O16" i="21" s="1"/>
  <c r="O17" i="21" s="1"/>
  <c r="O18" i="21" s="1"/>
  <c r="O19" i="21" s="1"/>
  <c r="E13" i="21"/>
  <c r="D14" i="21" s="1"/>
  <c r="N20" i="21" l="1"/>
  <c r="O20" i="21" s="1"/>
  <c r="O21" i="21" s="1"/>
  <c r="N22" i="21" s="1"/>
  <c r="N35" i="21" s="1"/>
  <c r="E14" i="21"/>
  <c r="Q14" i="21"/>
  <c r="O22" i="21"/>
  <c r="D15" i="21" l="1"/>
  <c r="Q15" i="21" s="1"/>
  <c r="E15" i="21" l="1"/>
  <c r="D16" i="21" s="1"/>
  <c r="E16" i="21" l="1"/>
  <c r="Q16" i="21"/>
  <c r="D17" i="21" l="1"/>
  <c r="Q17" i="21" s="1"/>
  <c r="E17" i="21" l="1"/>
  <c r="D18" i="21" l="1"/>
  <c r="Q18" i="21" s="1"/>
  <c r="E18" i="21" l="1"/>
  <c r="D19" i="21" l="1"/>
  <c r="Q19" i="21" s="1"/>
  <c r="E19" i="21" l="1"/>
  <c r="D20" i="21" s="1"/>
  <c r="Q20" i="21" s="1"/>
  <c r="E20" i="21" l="1"/>
  <c r="D21" i="21" s="1"/>
  <c r="Q21" i="21" s="1"/>
  <c r="E21" i="21" l="1"/>
  <c r="D22" i="21" s="1"/>
  <c r="D35" i="21" s="1"/>
  <c r="E22" i="21" l="1"/>
  <c r="Q22" i="21"/>
  <c r="Q35" i="21" s="1"/>
  <c r="R8" i="21" l="1"/>
  <c r="G24" i="21" s="1"/>
  <c r="I13" i="21"/>
  <c r="I19" i="21"/>
  <c r="I27" i="21"/>
  <c r="I21" i="21"/>
  <c r="I29" i="21"/>
  <c r="I17" i="21"/>
  <c r="I25" i="21"/>
  <c r="I24" i="21"/>
  <c r="I28" i="21"/>
  <c r="I30" i="21"/>
  <c r="I26" i="21"/>
  <c r="I22" i="21"/>
  <c r="I18" i="21"/>
  <c r="I31" i="21"/>
  <c r="I14" i="21"/>
  <c r="I33" i="21"/>
  <c r="I16" i="21"/>
  <c r="I23" i="21"/>
  <c r="I15" i="21"/>
  <c r="I32" i="21"/>
  <c r="I20" i="21"/>
  <c r="G30" i="21" l="1"/>
  <c r="H25" i="21"/>
  <c r="G13" i="21"/>
  <c r="K13" i="21" s="1"/>
  <c r="L13" i="21" s="1"/>
  <c r="H13" i="21"/>
  <c r="G14" i="21" s="1"/>
  <c r="K14" i="21" s="1"/>
  <c r="H29" i="21"/>
  <c r="H32" i="21"/>
  <c r="H33" i="21"/>
  <c r="G26" i="21"/>
  <c r="G29" i="21"/>
  <c r="G25" i="21"/>
  <c r="G23" i="21"/>
  <c r="G32" i="21"/>
  <c r="G28" i="21"/>
  <c r="G33" i="21"/>
  <c r="G31" i="21"/>
  <c r="H23" i="21"/>
  <c r="H28" i="21"/>
  <c r="H30" i="21"/>
  <c r="H26" i="21"/>
  <c r="G27" i="21"/>
  <c r="H24" i="21"/>
  <c r="H27" i="21"/>
  <c r="H31" i="21"/>
  <c r="L14" i="21"/>
  <c r="H14" i="21"/>
  <c r="H15" i="21" s="1"/>
  <c r="H16" i="21" s="1"/>
  <c r="H17" i="21" s="1"/>
  <c r="G15" i="21" l="1"/>
  <c r="K15" i="21" s="1"/>
  <c r="G16" i="21" l="1"/>
  <c r="K16" i="21" s="1"/>
  <c r="L15" i="21"/>
  <c r="G17" i="21" l="1"/>
  <c r="K17" i="21" s="1"/>
  <c r="L16" i="21"/>
  <c r="G18" i="21" l="1"/>
  <c r="L17" i="21"/>
  <c r="G19" i="21" l="1"/>
  <c r="K19" i="21" s="1"/>
  <c r="L19" i="21" s="1"/>
  <c r="H18" i="21"/>
  <c r="K18" i="21"/>
  <c r="L18" i="21" s="1"/>
  <c r="G20" i="21"/>
  <c r="H19" i="21" l="1"/>
  <c r="K20" i="21"/>
  <c r="L20" i="21" s="1"/>
  <c r="G21" i="21"/>
  <c r="H20" i="21"/>
  <c r="H21" i="21" l="1"/>
  <c r="K21" i="21"/>
  <c r="L21" i="21" s="1"/>
  <c r="G22" i="21"/>
  <c r="K22" i="21" l="1"/>
  <c r="K35" i="21" s="1"/>
  <c r="G35" i="21"/>
  <c r="H22" i="21"/>
  <c r="L22" i="21" l="1"/>
</calcChain>
</file>

<file path=xl/sharedStrings.xml><?xml version="1.0" encoding="utf-8"?>
<sst xmlns="http://schemas.openxmlformats.org/spreadsheetml/2006/main" count="130" uniqueCount="71">
  <si>
    <t>Stammdaten</t>
  </si>
  <si>
    <t>Jahr</t>
  </si>
  <si>
    <t>Firma</t>
  </si>
  <si>
    <t>PLZ, Ort</t>
  </si>
  <si>
    <t>Allgemeine Hinweise</t>
  </si>
  <si>
    <t>Straße</t>
  </si>
  <si>
    <t>Anschaffungsdatum:</t>
  </si>
  <si>
    <t>Nutzungsdauer in Jahren:</t>
  </si>
  <si>
    <t>Degressiver Multiplikator:</t>
  </si>
  <si>
    <t>Degressiver Höchstsatz absolut:</t>
  </si>
  <si>
    <t>Abschreibung pro Jahr in %:</t>
  </si>
  <si>
    <t>Lineare AfA</t>
  </si>
  <si>
    <t>AfA in Euro</t>
  </si>
  <si>
    <t>Zeitwert</t>
  </si>
  <si>
    <t>Anlage/Maschine:</t>
  </si>
  <si>
    <t>Inventarnummer:</t>
  </si>
  <si>
    <t>Anschaffungskosten:</t>
  </si>
  <si>
    <t>Neupreis netto ohne USt.:</t>
  </si>
  <si>
    <t>+ Nebenkosten der Anschaffung:</t>
  </si>
  <si>
    <t>+ Nachträgliche Anschaffungskosten:</t>
  </si>
  <si>
    <t>- Skonti, Rabatte, andere Minderungen:</t>
  </si>
  <si>
    <t>AfA-Bemessungsgrundlage in Euro:</t>
  </si>
  <si>
    <t>Ermittlung der Bemessungsgrundlage</t>
  </si>
  <si>
    <t>Abschreibungsperioden in Jahren:</t>
  </si>
  <si>
    <t>Allgemeine Angaben:</t>
  </si>
  <si>
    <t>- Schrottwert nach Nutzungsdauer:</t>
  </si>
  <si>
    <t>- Lineare AfA:</t>
  </si>
  <si>
    <t>- Degressive AfA:</t>
  </si>
  <si>
    <t>AfA-Perioden im ersten Jahr:</t>
  </si>
  <si>
    <t>Jahr des AfA-Wechsels</t>
  </si>
  <si>
    <t>&lt;&lt; Startseite</t>
  </si>
  <si>
    <t>Hilfe?</t>
  </si>
  <si>
    <t>Beispiel</t>
  </si>
  <si>
    <t>Startseite</t>
  </si>
  <si>
    <t>Tabellenblätter</t>
  </si>
  <si>
    <t>Tabellenblatt</t>
  </si>
  <si>
    <t>Info</t>
  </si>
  <si>
    <t>Die Vervielfältigung, Verbreitung oder Veräußerung der Daten oder Texte ist unzulässig und</t>
  </si>
  <si>
    <t>ausdrücklich nur mit Genehmigung des Verlags gestattet.</t>
  </si>
  <si>
    <t>Hilfe</t>
  </si>
  <si>
    <t>Nr</t>
  </si>
  <si>
    <t>Hinweise</t>
  </si>
  <si>
    <t>Hyperlink</t>
  </si>
  <si>
    <t>Eingaben</t>
  </si>
  <si>
    <t>#Eingaben!B2</t>
  </si>
  <si>
    <t>Berechnung</t>
  </si>
  <si>
    <t>#Berechnung!B2</t>
  </si>
  <si>
    <t>#Beispiel!B2</t>
  </si>
  <si>
    <t>Hier finden Sie nähere Informationen über die Anwendung.</t>
  </si>
  <si>
    <t>#Hilfe!B3</t>
  </si>
  <si>
    <t>Hier geben Sie die Daten für die Berechnung der Abschreibung ein</t>
  </si>
  <si>
    <t>In diesem Arbeitsblatt wird die Abschreibung berechnet</t>
  </si>
  <si>
    <t>Hier finden Sie ein Beispiel für die Berechnung der Abschreibung</t>
  </si>
  <si>
    <t>© 2011 by BWRmed!a - ein Unternehmensbereich der Verlag für die Deutsche Wirtschaft AG</t>
  </si>
  <si>
    <t>Abschreibungsvorteile</t>
  </si>
  <si>
    <t>Abschreibungsvorteile - Hilfe</t>
  </si>
  <si>
    <t>Hinweise zum Tool Abschreibungsvorteile</t>
  </si>
  <si>
    <t>Abschreibungen - Eingaben</t>
  </si>
  <si>
    <t>Parameter für degressive Abschreibung</t>
  </si>
  <si>
    <t>Abschreibung - Berechnung</t>
  </si>
  <si>
    <t>Reine Degressive AfA</t>
  </si>
  <si>
    <t>Degressive Gesamttabelle</t>
  </si>
  <si>
    <t>Jetzt</t>
  </si>
  <si>
    <t>Müller GmbH &amp; CoKG</t>
  </si>
  <si>
    <t>Müllerweg 7</t>
  </si>
  <si>
    <t>47123 Müllersdorf</t>
  </si>
  <si>
    <t>Fräsmaschine Typ GanzSchönSchnell</t>
  </si>
  <si>
    <t>Ermittlung der linearen und degressiven Abschreibungen für</t>
  </si>
  <si>
    <r>
      <t xml:space="preserve">Wechsel degressive </t>
    </r>
    <r>
      <rPr>
        <b/>
        <sz val="10"/>
        <rFont val="Wingdings"/>
        <charset val="2"/>
      </rPr>
      <t>à</t>
    </r>
    <r>
      <rPr>
        <b/>
        <sz val="10"/>
        <rFont val="Arial"/>
        <family val="2"/>
      </rPr>
      <t xml:space="preserve">  lineare AfA</t>
    </r>
  </si>
  <si>
    <t>∑</t>
  </si>
  <si>
    <t>© 2023 by mediaforwork - ein Unternehmensbereich der Verlag für die Deutsche Wirtschaft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</si>
</sst>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0.00\ &quot;DM&quot;;\-#,##0.00\ &quot;DM&quot;"/>
    <numFmt numFmtId="165" formatCode="#,##0.00\ &quot;DM&quot;;[Red]\-#,##0.00\ &quot;DM&quot;"/>
    <numFmt numFmtId="166" formatCode="0.000%"/>
    <numFmt numFmtId="167" formatCode="dd/mm/yy;@"/>
    <numFmt numFmtId="168" formatCode="0.00&quot;-fach&quot;"/>
    <numFmt numFmtId="169" formatCode="0\ &quot;Monat(e)&quot;"/>
    <numFmt numFmtId="170" formatCode="0\ &quot;Jahre&quot;"/>
  </numFmts>
  <fonts count="38" x14ac:knownFonts="1">
    <font>
      <sz val="10"/>
      <name val="Arial"/>
    </font>
    <font>
      <sz val="10"/>
      <name val="Arial"/>
      <family val="2"/>
    </font>
    <font>
      <b/>
      <sz val="10"/>
      <name val="Arial"/>
      <family val="2"/>
    </font>
    <font>
      <sz val="10"/>
      <name val="Arial"/>
      <family val="2"/>
    </font>
    <font>
      <sz val="9"/>
      <color indexed="8"/>
      <name val="Arial"/>
      <family val="2"/>
    </font>
    <font>
      <sz val="8"/>
      <name val="Arial"/>
      <family val="2"/>
    </font>
    <font>
      <b/>
      <sz val="10"/>
      <color indexed="10"/>
      <name val="Arial"/>
      <family val="2"/>
    </font>
    <font>
      <b/>
      <sz val="10"/>
      <color indexed="9"/>
      <name val="Arial"/>
      <family val="2"/>
    </font>
    <font>
      <b/>
      <sz val="14"/>
      <color indexed="9"/>
      <name val="Arial"/>
      <family val="2"/>
    </font>
    <font>
      <sz val="10"/>
      <color indexed="9"/>
      <name val="Arial"/>
      <family val="2"/>
    </font>
    <font>
      <sz val="10"/>
      <color indexed="53"/>
      <name val="Arial"/>
      <family val="2"/>
    </font>
    <font>
      <sz val="10"/>
      <name val="MS Sans Serif"/>
    </font>
    <font>
      <u/>
      <sz val="10"/>
      <color indexed="12"/>
      <name val="MS Sans Serif"/>
    </font>
    <font>
      <i/>
      <sz val="10"/>
      <name val="Arial"/>
      <family val="2"/>
    </font>
    <font>
      <b/>
      <sz val="12"/>
      <color indexed="10"/>
      <name val="Arial"/>
      <family val="2"/>
    </font>
    <font>
      <b/>
      <sz val="14"/>
      <name val="Arial"/>
      <family val="2"/>
    </font>
    <font>
      <b/>
      <sz val="12"/>
      <color indexed="9"/>
      <name val="Arial"/>
      <family val="2"/>
    </font>
    <font>
      <sz val="10"/>
      <color indexed="8"/>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u/>
      <sz val="10"/>
      <color indexed="12"/>
      <name val="Arial"/>
      <family val="2"/>
    </font>
    <font>
      <u/>
      <sz val="10"/>
      <color indexed="12"/>
      <name val="Arial"/>
      <family val="2"/>
    </font>
    <font>
      <sz val="10"/>
      <color indexed="60"/>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sz val="8"/>
      <name val="Arial"/>
      <family val="2"/>
    </font>
    <font>
      <sz val="14"/>
      <color indexed="9"/>
      <name val="Arial"/>
      <family val="2"/>
    </font>
    <font>
      <b/>
      <sz val="10"/>
      <name val="Wingdings"/>
      <charset val="2"/>
    </font>
    <font>
      <sz val="10"/>
      <name val="Wingdings"/>
      <charset val="2"/>
    </font>
  </fonts>
  <fills count="19">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51"/>
        <bgColor indexed="64"/>
      </patternFill>
    </fill>
    <fill>
      <patternFill patternType="solid">
        <fgColor indexed="9"/>
        <bgColor indexed="64"/>
      </patternFill>
    </fill>
    <fill>
      <patternFill patternType="solid">
        <fgColor indexed="60"/>
        <bgColor indexed="64"/>
      </patternFill>
    </fill>
    <fill>
      <patternFill patternType="solid">
        <fgColor indexed="53"/>
        <bgColor indexed="64"/>
      </patternFill>
    </fill>
  </fills>
  <borders count="4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s>
  <cellStyleXfs count="32">
    <xf numFmtId="0" fontId="0" fillId="0" borderId="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10" borderId="0" applyNumberFormat="0" applyBorder="0" applyAlignment="0" applyProtection="0"/>
    <xf numFmtId="0" fontId="18" fillId="11" borderId="1" applyNumberFormat="0" applyAlignment="0" applyProtection="0"/>
    <xf numFmtId="0" fontId="19" fillId="11" borderId="2" applyNumberFormat="0" applyAlignment="0" applyProtection="0"/>
    <xf numFmtId="0" fontId="20" fillId="4" borderId="2" applyNumberFormat="0" applyAlignment="0" applyProtection="0"/>
    <xf numFmtId="0" fontId="21" fillId="0" borderId="3"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5"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6" fillId="12" borderId="0" applyNumberFormat="0" applyBorder="0" applyAlignment="0" applyProtection="0"/>
    <xf numFmtId="0" fontId="17" fillId="13" borderId="4" applyNumberFormat="0" applyFont="0" applyAlignment="0" applyProtection="0"/>
    <xf numFmtId="0" fontId="27" fillId="2" borderId="0" applyNumberFormat="0" applyBorder="0" applyAlignment="0" applyProtection="0"/>
    <xf numFmtId="0" fontId="11" fillId="0" borderId="0"/>
    <xf numFmtId="0" fontId="28" fillId="0" borderId="0" applyNumberFormat="0" applyFill="0" applyBorder="0" applyAlignment="0" applyProtection="0"/>
    <xf numFmtId="0" fontId="29" fillId="0" borderId="5"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2" fillId="0" borderId="8" applyNumberFormat="0" applyFill="0" applyAlignment="0" applyProtection="0"/>
    <xf numFmtId="165" fontId="11" fillId="0" borderId="0" applyFont="0" applyFill="0" applyBorder="0" applyAlignment="0" applyProtection="0"/>
    <xf numFmtId="0" fontId="33" fillId="0" borderId="0" applyNumberFormat="0" applyFill="0" applyBorder="0" applyAlignment="0" applyProtection="0"/>
    <xf numFmtId="0" fontId="7" fillId="14" borderId="9" applyNumberFormat="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cellStyleXfs>
  <cellXfs count="218">
    <xf numFmtId="0" fontId="0" fillId="0" borderId="0" xfId="0"/>
    <xf numFmtId="0" fontId="0" fillId="15" borderId="10" xfId="0" applyFill="1" applyBorder="1" applyAlignment="1" applyProtection="1">
      <alignment horizontal="left" wrapText="1"/>
      <protection hidden="1"/>
    </xf>
    <xf numFmtId="0" fontId="0" fillId="16" borderId="0" xfId="0" applyFill="1" applyBorder="1" applyAlignment="1" applyProtection="1">
      <alignment horizontal="left" wrapText="1"/>
      <protection hidden="1"/>
    </xf>
    <xf numFmtId="0" fontId="7" fillId="17" borderId="11" xfId="0" applyFont="1" applyFill="1" applyBorder="1" applyAlignment="1" applyProtection="1">
      <alignment horizontal="left"/>
      <protection hidden="1"/>
    </xf>
    <xf numFmtId="0" fontId="2" fillId="18" borderId="12" xfId="0" applyFont="1" applyFill="1" applyBorder="1" applyAlignment="1" applyProtection="1">
      <alignment horizontal="left" wrapText="1"/>
      <protection hidden="1"/>
    </xf>
    <xf numFmtId="0" fontId="2" fillId="18" borderId="13" xfId="0" applyFont="1" applyFill="1" applyBorder="1" applyAlignment="1" applyProtection="1">
      <alignment horizontal="left" wrapText="1"/>
      <protection hidden="1"/>
    </xf>
    <xf numFmtId="0" fontId="2" fillId="18" borderId="14" xfId="0" applyFont="1" applyFill="1" applyBorder="1" applyAlignment="1" applyProtection="1">
      <alignment horizontal="left" wrapText="1"/>
      <protection hidden="1"/>
    </xf>
    <xf numFmtId="0" fontId="2" fillId="18" borderId="15" xfId="0" applyFont="1" applyFill="1" applyBorder="1" applyAlignment="1" applyProtection="1">
      <alignment horizontal="left" wrapText="1"/>
      <protection hidden="1"/>
    </xf>
    <xf numFmtId="0" fontId="2" fillId="18" borderId="0" xfId="0" applyFont="1" applyFill="1" applyBorder="1" applyAlignment="1" applyProtection="1">
      <alignment horizontal="left" wrapText="1"/>
      <protection hidden="1"/>
    </xf>
    <xf numFmtId="0" fontId="2" fillId="18" borderId="16" xfId="0" applyFont="1" applyFill="1" applyBorder="1" applyAlignment="1" applyProtection="1">
      <alignment horizontal="left" wrapText="1"/>
      <protection hidden="1"/>
    </xf>
    <xf numFmtId="0" fontId="2" fillId="18" borderId="17" xfId="0" applyFont="1" applyFill="1" applyBorder="1" applyAlignment="1" applyProtection="1">
      <alignment horizontal="left" wrapText="1"/>
      <protection hidden="1"/>
    </xf>
    <xf numFmtId="0" fontId="2" fillId="18" borderId="18" xfId="0" applyFont="1" applyFill="1" applyBorder="1" applyAlignment="1" applyProtection="1">
      <alignment horizontal="left" wrapText="1"/>
      <protection hidden="1"/>
    </xf>
    <xf numFmtId="0" fontId="2" fillId="18" borderId="19" xfId="0" applyFont="1" applyFill="1" applyBorder="1" applyAlignment="1" applyProtection="1">
      <alignment horizontal="left" wrapText="1"/>
      <protection hidden="1"/>
    </xf>
    <xf numFmtId="0" fontId="7" fillId="17" borderId="20" xfId="0" applyFont="1" applyFill="1" applyBorder="1" applyAlignment="1" applyProtection="1">
      <alignment horizontal="left" wrapText="1"/>
      <protection hidden="1"/>
    </xf>
    <xf numFmtId="0" fontId="3" fillId="0" borderId="0" xfId="0" applyFont="1" applyProtection="1">
      <protection hidden="1"/>
    </xf>
    <xf numFmtId="0" fontId="3" fillId="0" borderId="0" xfId="19" applyFont="1" applyFill="1" applyBorder="1" applyAlignment="1" applyProtection="1">
      <protection hidden="1"/>
    </xf>
    <xf numFmtId="0" fontId="2" fillId="0" borderId="0" xfId="19" applyFont="1" applyFill="1" applyBorder="1" applyAlignment="1" applyProtection="1">
      <alignment vertical="top"/>
      <protection hidden="1"/>
    </xf>
    <xf numFmtId="0" fontId="2" fillId="18" borderId="21" xfId="19" applyFont="1" applyFill="1" applyBorder="1" applyAlignment="1" applyProtection="1">
      <alignment vertical="top"/>
      <protection hidden="1"/>
    </xf>
    <xf numFmtId="0" fontId="2" fillId="18" borderId="22" xfId="19" applyFont="1" applyFill="1" applyBorder="1" applyAlignment="1" applyProtection="1">
      <alignment vertical="top"/>
      <protection hidden="1"/>
    </xf>
    <xf numFmtId="0" fontId="2" fillId="18" borderId="18" xfId="19" applyFont="1" applyFill="1" applyBorder="1" applyAlignment="1" applyProtection="1">
      <alignment vertical="top"/>
      <protection hidden="1"/>
    </xf>
    <xf numFmtId="164" fontId="2" fillId="0" borderId="0" xfId="26" applyNumberFormat="1" applyFont="1" applyFill="1" applyBorder="1" applyAlignment="1" applyProtection="1">
      <alignment horizontal="center" vertical="top"/>
      <protection hidden="1"/>
    </xf>
    <xf numFmtId="164" fontId="3" fillId="0" borderId="0" xfId="26" applyNumberFormat="1" applyFont="1" applyFill="1" applyBorder="1" applyAlignment="1" applyProtection="1">
      <alignment horizontal="right" vertical="top"/>
      <protection hidden="1"/>
    </xf>
    <xf numFmtId="4" fontId="3" fillId="0" borderId="0" xfId="26" applyNumberFormat="1" applyFont="1" applyFill="1" applyBorder="1" applyAlignment="1" applyProtection="1">
      <protection hidden="1"/>
    </xf>
    <xf numFmtId="4" fontId="3" fillId="18" borderId="30" xfId="26" applyNumberFormat="1" applyFont="1" applyFill="1" applyBorder="1" applyAlignment="1" applyProtection="1">
      <protection hidden="1"/>
    </xf>
    <xf numFmtId="4" fontId="2" fillId="0" borderId="0" xfId="26" applyNumberFormat="1" applyFont="1" applyFill="1" applyBorder="1" applyAlignment="1" applyProtection="1">
      <protection hidden="1"/>
    </xf>
    <xf numFmtId="164" fontId="3" fillId="0" borderId="0" xfId="26" applyNumberFormat="1" applyFont="1" applyFill="1" applyBorder="1" applyAlignment="1" applyProtection="1">
      <protection hidden="1"/>
    </xf>
    <xf numFmtId="0" fontId="3" fillId="0" borderId="0" xfId="26" applyNumberFormat="1" applyFont="1" applyFill="1" applyBorder="1" applyAlignment="1" applyProtection="1">
      <protection hidden="1"/>
    </xf>
    <xf numFmtId="1" fontId="3" fillId="18" borderId="29" xfId="19" applyNumberFormat="1" applyFont="1" applyFill="1" applyBorder="1" applyAlignment="1" applyProtection="1">
      <alignment horizontal="center"/>
      <protection hidden="1"/>
    </xf>
    <xf numFmtId="168" fontId="2" fillId="16" borderId="29" xfId="19" applyNumberFormat="1" applyFont="1" applyFill="1" applyBorder="1" applyAlignment="1" applyProtection="1">
      <alignment horizontal="center"/>
      <protection locked="0"/>
    </xf>
    <xf numFmtId="4" fontId="3" fillId="18" borderId="31" xfId="26" applyNumberFormat="1" applyFont="1" applyFill="1" applyBorder="1" applyAlignment="1" applyProtection="1">
      <protection hidden="1"/>
    </xf>
    <xf numFmtId="4" fontId="3" fillId="18" borderId="32" xfId="26" applyNumberFormat="1" applyFont="1" applyFill="1" applyBorder="1" applyAlignment="1" applyProtection="1">
      <protection hidden="1"/>
    </xf>
    <xf numFmtId="4" fontId="2" fillId="18" borderId="29" xfId="26" applyNumberFormat="1" applyFont="1" applyFill="1" applyBorder="1" applyAlignment="1" applyProtection="1">
      <protection hidden="1"/>
    </xf>
    <xf numFmtId="0" fontId="2" fillId="18" borderId="29" xfId="19" applyFont="1" applyFill="1" applyBorder="1" applyAlignment="1" applyProtection="1">
      <alignment horizontal="center"/>
      <protection hidden="1"/>
    </xf>
    <xf numFmtId="0" fontId="3" fillId="18" borderId="31" xfId="19" applyFont="1" applyFill="1" applyBorder="1" applyAlignment="1" applyProtection="1">
      <alignment horizontal="center"/>
      <protection hidden="1"/>
    </xf>
    <xf numFmtId="0" fontId="3" fillId="18" borderId="30" xfId="19" applyFont="1" applyFill="1" applyBorder="1" applyAlignment="1" applyProtection="1">
      <alignment horizontal="center"/>
      <protection hidden="1"/>
    </xf>
    <xf numFmtId="0" fontId="3" fillId="18" borderId="32" xfId="19" applyFont="1" applyFill="1" applyBorder="1" applyAlignment="1" applyProtection="1">
      <alignment horizontal="center"/>
      <protection hidden="1"/>
    </xf>
    <xf numFmtId="0" fontId="2" fillId="18" borderId="31" xfId="19" applyFont="1" applyFill="1" applyBorder="1" applyAlignment="1" applyProtection="1">
      <alignment horizontal="center" vertical="top"/>
      <protection hidden="1"/>
    </xf>
    <xf numFmtId="0" fontId="2" fillId="18" borderId="30" xfId="19" applyFont="1" applyFill="1" applyBorder="1" applyAlignment="1" applyProtection="1">
      <alignment horizontal="center" vertical="top"/>
      <protection hidden="1"/>
    </xf>
    <xf numFmtId="0" fontId="3" fillId="18" borderId="32" xfId="19" applyFont="1" applyFill="1" applyBorder="1" applyAlignment="1" applyProtection="1">
      <alignment horizontal="center" vertical="top"/>
      <protection hidden="1"/>
    </xf>
    <xf numFmtId="164" fontId="3" fillId="18" borderId="29" xfId="26" applyNumberFormat="1" applyFont="1" applyFill="1" applyBorder="1" applyAlignment="1" applyProtection="1">
      <alignment horizontal="right" vertical="top"/>
      <protection hidden="1"/>
    </xf>
    <xf numFmtId="0" fontId="3" fillId="18" borderId="29" xfId="19" applyFont="1" applyFill="1" applyBorder="1" applyAlignment="1" applyProtection="1">
      <alignment horizontal="center"/>
      <protection hidden="1"/>
    </xf>
    <xf numFmtId="0" fontId="0" fillId="0" borderId="0" xfId="0" applyProtection="1">
      <protection hidden="1"/>
    </xf>
    <xf numFmtId="3" fontId="3" fillId="18" borderId="29" xfId="26" applyNumberFormat="1" applyFont="1" applyFill="1" applyBorder="1" applyAlignment="1" applyProtection="1">
      <alignment horizontal="center"/>
      <protection hidden="1"/>
    </xf>
    <xf numFmtId="0" fontId="0" fillId="0" borderId="21" xfId="0" applyBorder="1" applyProtection="1">
      <protection hidden="1"/>
    </xf>
    <xf numFmtId="0" fontId="0" fillId="0" borderId="0" xfId="0" applyBorder="1" applyProtection="1">
      <protection hidden="1"/>
    </xf>
    <xf numFmtId="0" fontId="0" fillId="0" borderId="16" xfId="0" applyBorder="1" applyProtection="1">
      <protection hidden="1"/>
    </xf>
    <xf numFmtId="0" fontId="0" fillId="18" borderId="0" xfId="0" applyFill="1" applyProtection="1">
      <protection hidden="1"/>
    </xf>
    <xf numFmtId="0" fontId="0" fillId="0" borderId="23" xfId="0" applyBorder="1" applyProtection="1">
      <protection hidden="1"/>
    </xf>
    <xf numFmtId="0" fontId="0" fillId="0" borderId="18" xfId="0" applyBorder="1" applyProtection="1">
      <protection hidden="1"/>
    </xf>
    <xf numFmtId="0" fontId="0" fillId="0" borderId="19" xfId="0" applyBorder="1" applyProtection="1">
      <protection hidden="1"/>
    </xf>
    <xf numFmtId="0" fontId="0" fillId="0" borderId="0" xfId="0" applyAlignment="1" applyProtection="1">
      <alignment horizontal="right"/>
      <protection hidden="1"/>
    </xf>
    <xf numFmtId="0" fontId="16" fillId="17" borderId="26" xfId="0" applyFont="1" applyFill="1" applyBorder="1" applyAlignment="1" applyProtection="1">
      <alignment horizontal="centerContinuous" vertical="center"/>
      <protection hidden="1"/>
    </xf>
    <xf numFmtId="0" fontId="16" fillId="17" borderId="33" xfId="0" applyFont="1" applyFill="1" applyBorder="1" applyAlignment="1" applyProtection="1">
      <alignment horizontal="centerContinuous" vertical="center"/>
      <protection hidden="1"/>
    </xf>
    <xf numFmtId="0" fontId="16" fillId="17" borderId="34" xfId="0" applyFont="1" applyFill="1" applyBorder="1" applyAlignment="1" applyProtection="1">
      <alignment horizontal="centerContinuous" vertical="center"/>
      <protection hidden="1"/>
    </xf>
    <xf numFmtId="0" fontId="0" fillId="0" borderId="26" xfId="0" applyBorder="1" applyProtection="1">
      <protection hidden="1"/>
    </xf>
    <xf numFmtId="0" fontId="2" fillId="0" borderId="33" xfId="0" applyFont="1" applyBorder="1" applyProtection="1">
      <protection hidden="1"/>
    </xf>
    <xf numFmtId="0" fontId="0" fillId="0" borderId="33" xfId="0" applyBorder="1" applyProtection="1">
      <protection hidden="1"/>
    </xf>
    <xf numFmtId="0" fontId="0" fillId="0" borderId="34" xfId="0" applyBorder="1" applyProtection="1">
      <protection hidden="1"/>
    </xf>
    <xf numFmtId="0" fontId="0" fillId="0" borderId="35" xfId="0" applyBorder="1" applyProtection="1">
      <protection hidden="1"/>
    </xf>
    <xf numFmtId="0" fontId="0" fillId="0" borderId="36" xfId="0" applyBorder="1" applyAlignment="1" applyProtection="1">
      <alignment horizontal="center"/>
      <protection locked="0"/>
    </xf>
    <xf numFmtId="0" fontId="2" fillId="0" borderId="0" xfId="0" applyFont="1" applyBorder="1" applyProtection="1">
      <protection hidden="1"/>
    </xf>
    <xf numFmtId="0" fontId="0" fillId="0" borderId="0" xfId="0" applyBorder="1" applyAlignment="1" applyProtection="1">
      <alignment horizontal="left" vertical="top" wrapText="1"/>
      <protection hidden="1"/>
    </xf>
    <xf numFmtId="0" fontId="0" fillId="0" borderId="35" xfId="0" applyBorder="1" applyAlignment="1" applyProtection="1">
      <alignment horizontal="center"/>
      <protection hidden="1"/>
    </xf>
    <xf numFmtId="0" fontId="2" fillId="0" borderId="10" xfId="0" applyFont="1" applyFill="1" applyBorder="1" applyProtection="1">
      <protection hidden="1"/>
    </xf>
    <xf numFmtId="0" fontId="24" fillId="0" borderId="20" xfId="14" applyBorder="1" applyAlignment="1" applyProtection="1">
      <alignment horizontal="center" vertical="center" wrapText="1"/>
      <protection locked="0"/>
    </xf>
    <xf numFmtId="0" fontId="25" fillId="0" borderId="16" xfId="13" applyBorder="1" applyAlignment="1" applyProtection="1">
      <alignment horizontal="left"/>
      <protection hidden="1"/>
    </xf>
    <xf numFmtId="0" fontId="2" fillId="0" borderId="0" xfId="0" applyFont="1" applyProtection="1">
      <protection hidden="1"/>
    </xf>
    <xf numFmtId="0" fontId="0" fillId="0" borderId="18" xfId="0" applyBorder="1"/>
    <xf numFmtId="0" fontId="4" fillId="0" borderId="0" xfId="0" applyFont="1" applyProtection="1">
      <protection hidden="1"/>
    </xf>
    <xf numFmtId="0" fontId="7" fillId="17" borderId="10" xfId="0" applyFont="1" applyFill="1" applyBorder="1" applyAlignment="1" applyProtection="1">
      <alignment horizontal="left"/>
      <protection hidden="1"/>
    </xf>
    <xf numFmtId="0" fontId="2" fillId="0" borderId="35" xfId="0" applyFont="1" applyBorder="1" applyProtection="1">
      <protection hidden="1"/>
    </xf>
    <xf numFmtId="0" fontId="2" fillId="0" borderId="37" xfId="0" applyFont="1" applyBorder="1" applyProtection="1">
      <protection hidden="1"/>
    </xf>
    <xf numFmtId="0" fontId="2" fillId="0" borderId="36" xfId="0" applyFont="1" applyFill="1" applyBorder="1" applyProtection="1">
      <protection hidden="1"/>
    </xf>
    <xf numFmtId="0" fontId="2" fillId="0" borderId="0" xfId="0" applyFont="1" applyFill="1" applyBorder="1" applyProtection="1">
      <protection hidden="1"/>
    </xf>
    <xf numFmtId="0" fontId="0" fillId="0" borderId="38" xfId="0" applyBorder="1" applyProtection="1">
      <protection hidden="1"/>
    </xf>
    <xf numFmtId="0" fontId="0" fillId="0" borderId="29" xfId="0" applyBorder="1" applyProtection="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0" fillId="0" borderId="42" xfId="0" applyBorder="1" applyProtection="1">
      <protection hidden="1"/>
    </xf>
    <xf numFmtId="0" fontId="3" fillId="0" borderId="0" xfId="0" applyFont="1" applyAlignment="1" applyProtection="1">
      <alignment horizontal="right"/>
      <protection hidden="1"/>
    </xf>
    <xf numFmtId="0" fontId="25" fillId="0" borderId="0" xfId="15" applyFont="1" applyFill="1" applyBorder="1" applyAlignment="1" applyProtection="1">
      <protection hidden="1"/>
    </xf>
    <xf numFmtId="0" fontId="25" fillId="0" borderId="0" xfId="15" applyFont="1" applyFill="1" applyBorder="1" applyAlignment="1" applyProtection="1">
      <alignment horizontal="left"/>
      <protection hidden="1"/>
    </xf>
    <xf numFmtId="0" fontId="7" fillId="17" borderId="10" xfId="0" applyFont="1" applyFill="1" applyBorder="1" applyProtection="1">
      <protection hidden="1"/>
    </xf>
    <xf numFmtId="0" fontId="25" fillId="0" borderId="0" xfId="15" applyFont="1" applyFill="1" applyBorder="1" applyAlignment="1" applyProtection="1">
      <alignment horizontal="left"/>
      <protection hidden="1"/>
    </xf>
    <xf numFmtId="0" fontId="3" fillId="0" borderId="0" xfId="29" applyProtection="1">
      <protection hidden="1"/>
    </xf>
    <xf numFmtId="0" fontId="3" fillId="0" borderId="0" xfId="29" applyAlignment="1" applyProtection="1">
      <alignment horizontal="right"/>
      <protection hidden="1"/>
    </xf>
    <xf numFmtId="0" fontId="3" fillId="0" borderId="21" xfId="29" applyBorder="1" applyProtection="1">
      <protection hidden="1"/>
    </xf>
    <xf numFmtId="0" fontId="3" fillId="0" borderId="16" xfId="29" applyBorder="1" applyProtection="1">
      <protection hidden="1"/>
    </xf>
    <xf numFmtId="0" fontId="7" fillId="17" borderId="11" xfId="29" applyFont="1" applyFill="1" applyBorder="1" applyAlignment="1" applyProtection="1">
      <alignment horizontal="left"/>
      <protection hidden="1"/>
    </xf>
    <xf numFmtId="0" fontId="3" fillId="16" borderId="0" xfId="29" applyFill="1" applyAlignment="1" applyProtection="1">
      <alignment horizontal="left" wrapText="1"/>
      <protection hidden="1"/>
    </xf>
    <xf numFmtId="0" fontId="2" fillId="18" borderId="12" xfId="29" applyFont="1" applyFill="1" applyBorder="1" applyAlignment="1" applyProtection="1">
      <alignment horizontal="left" wrapText="1"/>
      <protection hidden="1"/>
    </xf>
    <xf numFmtId="0" fontId="2" fillId="18" borderId="13" xfId="29" applyFont="1" applyFill="1" applyBorder="1" applyAlignment="1" applyProtection="1">
      <alignment horizontal="left" wrapText="1"/>
      <protection hidden="1"/>
    </xf>
    <xf numFmtId="0" fontId="2" fillId="18" borderId="14" xfId="29" applyFont="1" applyFill="1" applyBorder="1" applyAlignment="1" applyProtection="1">
      <alignment horizontal="left" wrapText="1"/>
      <protection hidden="1"/>
    </xf>
    <xf numFmtId="0" fontId="2" fillId="18" borderId="15" xfId="29" applyFont="1" applyFill="1" applyBorder="1" applyAlignment="1" applyProtection="1">
      <alignment horizontal="left" wrapText="1"/>
      <protection hidden="1"/>
    </xf>
    <xf numFmtId="0" fontId="2" fillId="18" borderId="0" xfId="29" applyFont="1" applyFill="1" applyAlignment="1" applyProtection="1">
      <alignment horizontal="left" wrapText="1"/>
      <protection hidden="1"/>
    </xf>
    <xf numFmtId="0" fontId="2" fillId="18" borderId="16" xfId="29" applyFont="1" applyFill="1" applyBorder="1" applyAlignment="1" applyProtection="1">
      <alignment horizontal="left" wrapText="1"/>
      <protection hidden="1"/>
    </xf>
    <xf numFmtId="0" fontId="2" fillId="18" borderId="17" xfId="29" applyFont="1" applyFill="1" applyBorder="1" applyAlignment="1" applyProtection="1">
      <alignment horizontal="left" wrapText="1"/>
      <protection hidden="1"/>
    </xf>
    <xf numFmtId="0" fontId="2" fillId="18" borderId="18" xfId="29" applyFont="1" applyFill="1" applyBorder="1" applyAlignment="1" applyProtection="1">
      <alignment horizontal="left" wrapText="1"/>
      <protection hidden="1"/>
    </xf>
    <xf numFmtId="0" fontId="2" fillId="18" borderId="19" xfId="29" applyFont="1" applyFill="1" applyBorder="1" applyAlignment="1" applyProtection="1">
      <alignment horizontal="left" wrapText="1"/>
      <protection hidden="1"/>
    </xf>
    <xf numFmtId="0" fontId="3" fillId="0" borderId="23" xfId="29" applyBorder="1" applyProtection="1">
      <protection hidden="1"/>
    </xf>
    <xf numFmtId="0" fontId="3" fillId="0" borderId="18" xfId="29" applyBorder="1" applyProtection="1">
      <protection hidden="1"/>
    </xf>
    <xf numFmtId="0" fontId="3" fillId="0" borderId="19" xfId="29" applyBorder="1" applyProtection="1">
      <protection hidden="1"/>
    </xf>
    <xf numFmtId="0" fontId="3" fillId="0" borderId="27" xfId="29" applyBorder="1" applyProtection="1">
      <protection hidden="1"/>
    </xf>
    <xf numFmtId="0" fontId="3" fillId="0" borderId="13" xfId="29" applyBorder="1" applyProtection="1">
      <protection hidden="1"/>
    </xf>
    <xf numFmtId="0" fontId="3" fillId="0" borderId="28" xfId="29" applyBorder="1" applyProtection="1">
      <protection hidden="1"/>
    </xf>
    <xf numFmtId="0" fontId="7" fillId="17" borderId="25" xfId="29" applyFont="1" applyFill="1" applyBorder="1" applyAlignment="1" applyProtection="1">
      <alignment horizontal="left"/>
      <protection hidden="1"/>
    </xf>
    <xf numFmtId="0" fontId="3" fillId="0" borderId="22" xfId="29" applyBorder="1" applyProtection="1">
      <protection hidden="1"/>
    </xf>
    <xf numFmtId="0" fontId="3" fillId="18" borderId="21" xfId="29" applyFill="1" applyBorder="1" applyProtection="1">
      <protection hidden="1"/>
    </xf>
    <xf numFmtId="0" fontId="3" fillId="18" borderId="0" xfId="29" applyFill="1" applyProtection="1">
      <protection hidden="1"/>
    </xf>
    <xf numFmtId="0" fontId="3" fillId="18" borderId="13" xfId="29" applyFill="1" applyBorder="1" applyProtection="1">
      <protection hidden="1"/>
    </xf>
    <xf numFmtId="0" fontId="3" fillId="18" borderId="28" xfId="29" applyFill="1" applyBorder="1" applyProtection="1">
      <protection hidden="1"/>
    </xf>
    <xf numFmtId="0" fontId="2" fillId="18" borderId="0" xfId="19" applyFont="1" applyFill="1" applyAlignment="1" applyProtection="1">
      <alignment horizontal="left" vertical="top"/>
      <protection hidden="1"/>
    </xf>
    <xf numFmtId="0" fontId="3" fillId="18" borderId="22" xfId="29" applyFill="1" applyBorder="1" applyProtection="1">
      <protection hidden="1"/>
    </xf>
    <xf numFmtId="0" fontId="2" fillId="0" borderId="21" xfId="19" applyFont="1" applyBorder="1" applyAlignment="1" applyProtection="1">
      <alignment vertical="top"/>
      <protection hidden="1"/>
    </xf>
    <xf numFmtId="0" fontId="2" fillId="18" borderId="0" xfId="19" applyFont="1" applyFill="1" applyAlignment="1" applyProtection="1">
      <alignment vertical="top"/>
      <protection hidden="1"/>
    </xf>
    <xf numFmtId="0" fontId="2" fillId="18" borderId="0" xfId="19" applyFont="1" applyFill="1" applyAlignment="1" applyProtection="1">
      <alignment horizontal="center" vertical="top"/>
      <protection hidden="1"/>
    </xf>
    <xf numFmtId="0" fontId="2" fillId="0" borderId="22" xfId="19" applyFont="1" applyBorder="1" applyAlignment="1" applyProtection="1">
      <alignment vertical="top"/>
      <protection hidden="1"/>
    </xf>
    <xf numFmtId="0" fontId="2" fillId="0" borderId="0" xfId="19" applyFont="1" applyAlignment="1" applyProtection="1">
      <alignment vertical="top"/>
      <protection hidden="1"/>
    </xf>
    <xf numFmtId="0" fontId="2" fillId="16" borderId="29" xfId="30" quotePrefix="1" applyNumberFormat="1" applyFont="1" applyFill="1" applyBorder="1" applyAlignment="1" applyProtection="1">
      <alignment horizontal="left"/>
      <protection locked="0"/>
    </xf>
    <xf numFmtId="0" fontId="3" fillId="18" borderId="0" xfId="29" applyFill="1" applyAlignment="1" applyProtection="1">
      <alignment horizontal="left"/>
      <protection hidden="1"/>
    </xf>
    <xf numFmtId="0" fontId="3" fillId="0" borderId="21" xfId="19" applyFont="1" applyBorder="1" applyProtection="1">
      <protection hidden="1"/>
    </xf>
    <xf numFmtId="0" fontId="3" fillId="18" borderId="21" xfId="19" applyFont="1" applyFill="1" applyBorder="1" applyProtection="1">
      <protection hidden="1"/>
    </xf>
    <xf numFmtId="0" fontId="3" fillId="18" borderId="0" xfId="19" applyFont="1" applyFill="1" applyProtection="1">
      <protection hidden="1"/>
    </xf>
    <xf numFmtId="167" fontId="3" fillId="16" borderId="29" xfId="30" applyNumberFormat="1" applyFont="1" applyFill="1" applyBorder="1" applyAlignment="1" applyProtection="1">
      <protection locked="0"/>
    </xf>
    <xf numFmtId="0" fontId="3" fillId="18" borderId="22" xfId="19" applyFont="1" applyFill="1" applyBorder="1" applyProtection="1">
      <protection hidden="1"/>
    </xf>
    <xf numFmtId="0" fontId="3" fillId="0" borderId="22" xfId="19" applyFont="1" applyBorder="1" applyProtection="1">
      <protection hidden="1"/>
    </xf>
    <xf numFmtId="0" fontId="3" fillId="0" borderId="0" xfId="19" applyFont="1" applyProtection="1">
      <protection hidden="1"/>
    </xf>
    <xf numFmtId="1" fontId="3" fillId="0" borderId="0" xfId="19" applyNumberFormat="1" applyFont="1" applyProtection="1">
      <protection hidden="1"/>
    </xf>
    <xf numFmtId="170" fontId="3" fillId="0" borderId="29" xfId="19" applyNumberFormat="1" applyFont="1" applyBorder="1" applyProtection="1">
      <protection locked="0"/>
    </xf>
    <xf numFmtId="0" fontId="2" fillId="18" borderId="18" xfId="29" applyFont="1" applyFill="1" applyBorder="1" applyProtection="1">
      <protection hidden="1"/>
    </xf>
    <xf numFmtId="0" fontId="2" fillId="18" borderId="0" xfId="29" applyFont="1" applyFill="1" applyProtection="1">
      <protection hidden="1"/>
    </xf>
    <xf numFmtId="4" fontId="3" fillId="16" borderId="29" xfId="30" applyNumberFormat="1" applyFont="1" applyFill="1" applyBorder="1" applyAlignment="1" applyProtection="1">
      <protection locked="0"/>
    </xf>
    <xf numFmtId="0" fontId="3" fillId="18" borderId="0" xfId="29" quotePrefix="1" applyFill="1" applyProtection="1">
      <protection hidden="1"/>
    </xf>
    <xf numFmtId="169" fontId="3" fillId="18" borderId="0" xfId="19" quotePrefix="1" applyNumberFormat="1" applyFont="1" applyFill="1" applyProtection="1">
      <protection hidden="1"/>
    </xf>
    <xf numFmtId="0" fontId="2" fillId="18" borderId="0" xfId="19" applyFont="1" applyFill="1" applyProtection="1">
      <protection hidden="1"/>
    </xf>
    <xf numFmtId="4" fontId="2" fillId="18" borderId="29" xfId="30" applyNumberFormat="1" applyFont="1" applyFill="1" applyBorder="1" applyAlignment="1" applyProtection="1">
      <protection hidden="1"/>
    </xf>
    <xf numFmtId="4" fontId="2" fillId="18" borderId="0" xfId="30" applyNumberFormat="1" applyFont="1" applyFill="1" applyBorder="1" applyAlignment="1" applyProtection="1">
      <protection hidden="1"/>
    </xf>
    <xf numFmtId="3" fontId="3" fillId="18" borderId="29" xfId="30" applyNumberFormat="1" applyFont="1" applyFill="1" applyBorder="1" applyAlignment="1" applyProtection="1">
      <protection hidden="1"/>
    </xf>
    <xf numFmtId="3" fontId="3" fillId="18" borderId="0" xfId="30" applyNumberFormat="1" applyFont="1" applyFill="1" applyBorder="1" applyAlignment="1" applyProtection="1">
      <protection hidden="1"/>
    </xf>
    <xf numFmtId="0" fontId="13" fillId="18" borderId="0" xfId="19" applyFont="1" applyFill="1" applyProtection="1">
      <protection hidden="1"/>
    </xf>
    <xf numFmtId="0" fontId="3" fillId="18" borderId="0" xfId="19" quotePrefix="1" applyFont="1" applyFill="1" applyAlignment="1" applyProtection="1">
      <alignment horizontal="left"/>
      <protection hidden="1"/>
    </xf>
    <xf numFmtId="166" fontId="3" fillId="18" borderId="29" xfId="31" applyNumberFormat="1" applyFont="1" applyFill="1" applyBorder="1" applyAlignment="1" applyProtection="1">
      <alignment horizontal="center"/>
      <protection hidden="1"/>
    </xf>
    <xf numFmtId="1" fontId="10" fillId="18" borderId="0" xfId="19" applyNumberFormat="1" applyFont="1" applyFill="1" applyAlignment="1" applyProtection="1">
      <alignment horizontal="center"/>
      <protection hidden="1"/>
    </xf>
    <xf numFmtId="0" fontId="3" fillId="18" borderId="23" xfId="19" applyFont="1" applyFill="1" applyBorder="1" applyProtection="1">
      <protection hidden="1"/>
    </xf>
    <xf numFmtId="0" fontId="3" fillId="18" borderId="18" xfId="19" applyFont="1" applyFill="1" applyBorder="1" applyProtection="1">
      <protection hidden="1"/>
    </xf>
    <xf numFmtId="0" fontId="3" fillId="18" borderId="24" xfId="19" applyFont="1" applyFill="1" applyBorder="1" applyProtection="1">
      <protection hidden="1"/>
    </xf>
    <xf numFmtId="0" fontId="7" fillId="17" borderId="26" xfId="29" applyFont="1" applyFill="1" applyBorder="1" applyAlignment="1" applyProtection="1">
      <alignment horizontal="left"/>
      <protection hidden="1"/>
    </xf>
    <xf numFmtId="0" fontId="3" fillId="18" borderId="27" xfId="19" applyFont="1" applyFill="1" applyBorder="1" applyProtection="1">
      <protection hidden="1"/>
    </xf>
    <xf numFmtId="0" fontId="3" fillId="18" borderId="13" xfId="19" applyFont="1" applyFill="1" applyBorder="1" applyProtection="1">
      <protection hidden="1"/>
    </xf>
    <xf numFmtId="0" fontId="3" fillId="18" borderId="28" xfId="19" applyFont="1" applyFill="1" applyBorder="1" applyProtection="1">
      <protection hidden="1"/>
    </xf>
    <xf numFmtId="0" fontId="6" fillId="18" borderId="0" xfId="19" quotePrefix="1" applyFont="1" applyFill="1" applyAlignment="1" applyProtection="1">
      <alignment horizontal="left"/>
      <protection hidden="1"/>
    </xf>
    <xf numFmtId="10" fontId="2" fillId="16" borderId="29" xfId="31" applyNumberFormat="1" applyFont="1" applyFill="1" applyBorder="1" applyAlignment="1" applyProtection="1">
      <alignment horizontal="center"/>
      <protection locked="0"/>
    </xf>
    <xf numFmtId="0" fontId="3" fillId="0" borderId="23" xfId="19" applyFont="1" applyBorder="1" applyProtection="1">
      <protection hidden="1"/>
    </xf>
    <xf numFmtId="0" fontId="3" fillId="0" borderId="18" xfId="19" applyFont="1" applyBorder="1" applyProtection="1">
      <protection hidden="1"/>
    </xf>
    <xf numFmtId="0" fontId="3" fillId="0" borderId="24" xfId="19" applyFont="1" applyBorder="1" applyProtection="1">
      <protection hidden="1"/>
    </xf>
    <xf numFmtId="0" fontId="3" fillId="0" borderId="0" xfId="19" applyFont="1" applyAlignment="1" applyProtection="1">
      <alignment horizontal="right" vertical="top"/>
      <protection hidden="1"/>
    </xf>
    <xf numFmtId="0" fontId="8" fillId="0" borderId="0" xfId="29" applyFont="1" applyAlignment="1" applyProtection="1">
      <alignment horizontal="center" vertical="center"/>
      <protection hidden="1"/>
    </xf>
    <xf numFmtId="0" fontId="15" fillId="0" borderId="0" xfId="29" applyFont="1" applyAlignment="1" applyProtection="1">
      <alignment horizontal="center" vertical="center"/>
      <protection hidden="1"/>
    </xf>
    <xf numFmtId="0" fontId="3" fillId="0" borderId="0" xfId="19" applyFont="1" applyAlignment="1" applyProtection="1">
      <alignment horizontal="left" vertical="top"/>
      <protection hidden="1"/>
    </xf>
    <xf numFmtId="0" fontId="7" fillId="17" borderId="26" xfId="29" applyFont="1" applyFill="1" applyBorder="1" applyProtection="1">
      <protection hidden="1"/>
    </xf>
    <xf numFmtId="0" fontId="9" fillId="17" borderId="33" xfId="29" applyFont="1" applyFill="1" applyBorder="1" applyProtection="1">
      <protection hidden="1"/>
    </xf>
    <xf numFmtId="0" fontId="7" fillId="17" borderId="34" xfId="29" applyFont="1" applyFill="1" applyBorder="1" applyAlignment="1" applyProtection="1">
      <alignment horizontal="right"/>
      <protection hidden="1"/>
    </xf>
    <xf numFmtId="0" fontId="7" fillId="17" borderId="21" xfId="29" applyFont="1" applyFill="1" applyBorder="1" applyProtection="1">
      <protection hidden="1"/>
    </xf>
    <xf numFmtId="0" fontId="9" fillId="17" borderId="0" xfId="29" applyFont="1" applyFill="1" applyProtection="1">
      <protection hidden="1"/>
    </xf>
    <xf numFmtId="0" fontId="9" fillId="17" borderId="16" xfId="29" applyFont="1" applyFill="1" applyBorder="1" applyProtection="1">
      <protection hidden="1"/>
    </xf>
    <xf numFmtId="0" fontId="9" fillId="17" borderId="23" xfId="29" applyFont="1" applyFill="1" applyBorder="1" applyProtection="1">
      <protection hidden="1"/>
    </xf>
    <xf numFmtId="0" fontId="9" fillId="17" borderId="18" xfId="29" applyFont="1" applyFill="1" applyBorder="1" applyProtection="1">
      <protection hidden="1"/>
    </xf>
    <xf numFmtId="0" fontId="9" fillId="17" borderId="19" xfId="29" applyFont="1" applyFill="1" applyBorder="1" applyProtection="1">
      <protection hidden="1"/>
    </xf>
    <xf numFmtId="0" fontId="6" fillId="0" borderId="0" xfId="19" applyFont="1" applyAlignment="1" applyProtection="1">
      <alignment horizontal="left" vertical="top"/>
      <protection hidden="1"/>
    </xf>
    <xf numFmtId="0" fontId="2" fillId="0" borderId="0" xfId="19" applyFont="1" applyAlignment="1" applyProtection="1">
      <alignment horizontal="left" vertical="top"/>
      <protection hidden="1"/>
    </xf>
    <xf numFmtId="0" fontId="2" fillId="0" borderId="0" xfId="19" applyFont="1" applyAlignment="1" applyProtection="1">
      <alignment horizontal="center" vertical="top"/>
      <protection hidden="1"/>
    </xf>
    <xf numFmtId="0" fontId="3" fillId="0" borderId="0" xfId="19" applyFont="1" applyAlignment="1" applyProtection="1">
      <alignment horizontal="center" vertical="top"/>
      <protection hidden="1"/>
    </xf>
    <xf numFmtId="0" fontId="3" fillId="0" borderId="0" xfId="19" applyFont="1" applyAlignment="1" applyProtection="1">
      <alignment vertical="top"/>
      <protection hidden="1"/>
    </xf>
    <xf numFmtId="0" fontId="3" fillId="0" borderId="0" xfId="19" applyFont="1" applyAlignment="1" applyProtection="1">
      <alignment horizontal="center"/>
      <protection hidden="1"/>
    </xf>
    <xf numFmtId="4" fontId="37" fillId="18" borderId="30" xfId="26" applyNumberFormat="1" applyFont="1" applyFill="1" applyBorder="1" applyAlignment="1" applyProtection="1">
      <alignment horizontal="center"/>
      <protection hidden="1"/>
    </xf>
    <xf numFmtId="4" fontId="37" fillId="18" borderId="32" xfId="26" applyNumberFormat="1" applyFont="1" applyFill="1" applyBorder="1" applyAlignment="1" applyProtection="1">
      <alignment horizontal="center"/>
      <protection hidden="1"/>
    </xf>
    <xf numFmtId="0" fontId="2" fillId="0" borderId="0" xfId="19" applyFont="1" applyAlignment="1" applyProtection="1">
      <alignment horizontal="center"/>
      <protection hidden="1"/>
    </xf>
    <xf numFmtId="4" fontId="13" fillId="0" borderId="0" xfId="26" applyNumberFormat="1" applyFont="1" applyFill="1" applyBorder="1" applyAlignment="1" applyProtection="1">
      <alignment horizontal="right"/>
      <protection hidden="1"/>
    </xf>
    <xf numFmtId="0" fontId="2" fillId="0" borderId="0" xfId="19" applyFont="1" applyProtection="1">
      <protection hidden="1"/>
    </xf>
    <xf numFmtId="4" fontId="9" fillId="0" borderId="0" xfId="26" applyNumberFormat="1" applyFont="1" applyFill="1" applyBorder="1" applyAlignment="1" applyProtection="1">
      <protection hidden="1"/>
    </xf>
    <xf numFmtId="3" fontId="3" fillId="0" borderId="0" xfId="26" applyNumberFormat="1" applyFont="1" applyFill="1" applyBorder="1" applyAlignment="1" applyProtection="1">
      <alignment horizontal="center"/>
      <protection hidden="1"/>
    </xf>
    <xf numFmtId="0" fontId="25" fillId="0" borderId="0" xfId="15" applyNumberFormat="1" applyFont="1" applyFill="1" applyBorder="1" applyAlignment="1" applyProtection="1">
      <alignment horizontal="center"/>
      <protection hidden="1"/>
    </xf>
    <xf numFmtId="0" fontId="7" fillId="17" borderId="11" xfId="0" applyFont="1" applyFill="1" applyBorder="1" applyAlignment="1" applyProtection="1">
      <alignment horizontal="left" wrapText="1"/>
      <protection hidden="1"/>
    </xf>
    <xf numFmtId="0" fontId="7" fillId="17" borderId="10" xfId="0" applyFont="1" applyFill="1" applyBorder="1" applyAlignment="1" applyProtection="1">
      <alignment horizontal="left" wrapText="1"/>
      <protection hidden="1"/>
    </xf>
    <xf numFmtId="0" fontId="1" fillId="0" borderId="25" xfId="0" applyFont="1" applyFill="1" applyBorder="1" applyAlignment="1" applyProtection="1">
      <alignment horizontal="center"/>
      <protection hidden="1"/>
    </xf>
    <xf numFmtId="0" fontId="1" fillId="0" borderId="43" xfId="0" applyFont="1" applyFill="1" applyBorder="1" applyAlignment="1" applyProtection="1">
      <alignment horizontal="center"/>
      <protection hidden="1"/>
    </xf>
    <xf numFmtId="0" fontId="0" fillId="0" borderId="0" xfId="0" applyBorder="1" applyAlignment="1" applyProtection="1">
      <alignment horizontal="left" vertical="top" wrapText="1"/>
      <protection hidden="1"/>
    </xf>
    <xf numFmtId="0" fontId="2" fillId="16" borderId="11" xfId="29" applyFont="1" applyFill="1" applyBorder="1" applyAlignment="1" applyProtection="1">
      <alignment horizontal="left"/>
      <protection locked="0"/>
    </xf>
    <xf numFmtId="0" fontId="2" fillId="16" borderId="10" xfId="29" applyFont="1" applyFill="1" applyBorder="1" applyAlignment="1" applyProtection="1">
      <alignment horizontal="left"/>
      <protection locked="0"/>
    </xf>
    <xf numFmtId="0" fontId="2" fillId="16" borderId="20" xfId="29" applyFont="1" applyFill="1" applyBorder="1" applyAlignment="1" applyProtection="1">
      <alignment horizontal="left"/>
      <protection locked="0"/>
    </xf>
    <xf numFmtId="0" fontId="7" fillId="17" borderId="44" xfId="29" applyFont="1" applyFill="1" applyBorder="1" applyAlignment="1" applyProtection="1">
      <alignment horizontal="left" wrapText="1"/>
      <protection hidden="1"/>
    </xf>
    <xf numFmtId="0" fontId="7" fillId="17" borderId="45" xfId="29" applyFont="1" applyFill="1" applyBorder="1" applyAlignment="1" applyProtection="1">
      <alignment horizontal="left" wrapText="1"/>
      <protection hidden="1"/>
    </xf>
    <xf numFmtId="0" fontId="25" fillId="0" borderId="0" xfId="15" applyFont="1" applyFill="1" applyBorder="1" applyAlignment="1" applyProtection="1">
      <alignment horizontal="left"/>
      <protection hidden="1"/>
    </xf>
    <xf numFmtId="0" fontId="16" fillId="17" borderId="25" xfId="29" applyFont="1" applyFill="1" applyBorder="1" applyAlignment="1" applyProtection="1">
      <alignment horizontal="center" vertical="center"/>
      <protection hidden="1"/>
    </xf>
    <xf numFmtId="0" fontId="16" fillId="17" borderId="46" xfId="29" applyFont="1" applyFill="1" applyBorder="1" applyAlignment="1" applyProtection="1">
      <alignment horizontal="center" vertical="center"/>
      <protection hidden="1"/>
    </xf>
    <xf numFmtId="0" fontId="16" fillId="17" borderId="43" xfId="29" applyFont="1" applyFill="1" applyBorder="1" applyAlignment="1" applyProtection="1">
      <alignment horizontal="center" vertical="center"/>
      <protection hidden="1"/>
    </xf>
    <xf numFmtId="0" fontId="7" fillId="17" borderId="10" xfId="29" applyFont="1" applyFill="1" applyBorder="1" applyAlignment="1" applyProtection="1">
      <alignment horizontal="left" wrapText="1"/>
      <protection hidden="1"/>
    </xf>
    <xf numFmtId="0" fontId="7" fillId="17" borderId="20" xfId="29" applyFont="1" applyFill="1" applyBorder="1" applyAlignment="1" applyProtection="1">
      <alignment horizontal="left" wrapText="1"/>
      <protection hidden="1"/>
    </xf>
    <xf numFmtId="49" fontId="3" fillId="16" borderId="11" xfId="29" applyNumberFormat="1" applyFill="1" applyBorder="1" applyAlignment="1" applyProtection="1">
      <alignment horizontal="left"/>
      <protection locked="0"/>
    </xf>
    <xf numFmtId="49" fontId="3" fillId="16" borderId="10" xfId="29" applyNumberFormat="1" applyFill="1" applyBorder="1" applyAlignment="1" applyProtection="1">
      <alignment horizontal="left"/>
      <protection locked="0"/>
    </xf>
    <xf numFmtId="49" fontId="3" fillId="16" borderId="20" xfId="29" applyNumberFormat="1" applyFill="1" applyBorder="1" applyAlignment="1" applyProtection="1">
      <alignment horizontal="left"/>
      <protection locked="0"/>
    </xf>
    <xf numFmtId="0" fontId="7" fillId="17" borderId="46" xfId="29" applyFont="1" applyFill="1" applyBorder="1" applyAlignment="1" applyProtection="1">
      <alignment horizontal="left" wrapText="1"/>
      <protection hidden="1"/>
    </xf>
    <xf numFmtId="0" fontId="7" fillId="17" borderId="43" xfId="29" applyFont="1" applyFill="1" applyBorder="1" applyAlignment="1" applyProtection="1">
      <alignment horizontal="left" wrapText="1"/>
      <protection hidden="1"/>
    </xf>
    <xf numFmtId="0" fontId="25" fillId="0" borderId="0" xfId="15" applyNumberFormat="1" applyFont="1" applyFill="1" applyBorder="1" applyAlignment="1" applyProtection="1">
      <alignment horizontal="left"/>
      <protection hidden="1"/>
    </xf>
    <xf numFmtId="0" fontId="7" fillId="17" borderId="33" xfId="29" applyFont="1" applyFill="1" applyBorder="1" applyAlignment="1" applyProtection="1">
      <alignment horizontal="center"/>
      <protection hidden="1"/>
    </xf>
    <xf numFmtId="0" fontId="16" fillId="17" borderId="0" xfId="29" applyFont="1" applyFill="1" applyAlignment="1" applyProtection="1">
      <alignment horizontal="center"/>
      <protection hidden="1"/>
    </xf>
    <xf numFmtId="0" fontId="14" fillId="0" borderId="18" xfId="19" applyFont="1" applyBorder="1" applyAlignment="1" applyProtection="1">
      <alignment horizontal="left" vertical="top"/>
      <protection hidden="1"/>
    </xf>
    <xf numFmtId="0" fontId="8" fillId="17" borderId="25" xfId="29" applyFont="1" applyFill="1" applyBorder="1" applyAlignment="1" applyProtection="1">
      <alignment horizontal="center" vertical="center"/>
      <protection hidden="1"/>
    </xf>
    <xf numFmtId="0" fontId="3" fillId="0" borderId="46" xfId="29" applyBorder="1" applyAlignment="1" applyProtection="1">
      <alignment horizontal="center" vertical="center"/>
      <protection hidden="1"/>
    </xf>
    <xf numFmtId="0" fontId="3" fillId="0" borderId="43" xfId="29" applyBorder="1" applyAlignment="1" applyProtection="1">
      <alignment horizontal="center" vertical="center"/>
      <protection hidden="1"/>
    </xf>
    <xf numFmtId="164" fontId="2" fillId="18" borderId="11" xfId="26" applyNumberFormat="1" applyFont="1" applyFill="1" applyBorder="1" applyAlignment="1" applyProtection="1">
      <alignment horizontal="center" vertical="top"/>
      <protection hidden="1"/>
    </xf>
    <xf numFmtId="164" fontId="2" fillId="18" borderId="20" xfId="26" applyNumberFormat="1" applyFont="1" applyFill="1" applyBorder="1" applyAlignment="1" applyProtection="1">
      <alignment horizontal="center" vertical="top"/>
      <protection hidden="1"/>
    </xf>
    <xf numFmtId="164" fontId="2" fillId="18" borderId="10" xfId="26" applyNumberFormat="1" applyFont="1" applyFill="1" applyBorder="1" applyAlignment="1" applyProtection="1">
      <alignment horizontal="center" vertical="top"/>
      <protection hidden="1"/>
    </xf>
    <xf numFmtId="0" fontId="35" fillId="17" borderId="25" xfId="0" applyFont="1" applyFill="1" applyBorder="1" applyAlignment="1" applyProtection="1">
      <alignment horizontal="center" vertical="center"/>
      <protection hidden="1"/>
    </xf>
    <xf numFmtId="0" fontId="35" fillId="17" borderId="46" xfId="0" applyFont="1" applyFill="1" applyBorder="1" applyAlignment="1" applyProtection="1">
      <alignment horizontal="center" vertical="center"/>
      <protection hidden="1"/>
    </xf>
    <xf numFmtId="0" fontId="35" fillId="17" borderId="43" xfId="0" applyFont="1" applyFill="1" applyBorder="1" applyAlignment="1" applyProtection="1">
      <alignment horizontal="center" vertical="center"/>
      <protection hidden="1"/>
    </xf>
    <xf numFmtId="0" fontId="24" fillId="0" borderId="0" xfId="14" applyAlignment="1" applyProtection="1">
      <alignment horizontal="left"/>
      <protection hidden="1"/>
    </xf>
  </cellXfs>
  <cellStyles count="32">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Hyperlink_Fluktuationsquotenrechner_PEO" xfId="13" xr:uid="{00000000-0005-0000-0000-00000C000000}"/>
    <cellStyle name="Hyperlink_Grunderwerbsteuerrechner" xfId="14" xr:uid="{00000000-0005-0000-0000-00000D000000}"/>
    <cellStyle name="Link" xfId="15" builtinId="8"/>
    <cellStyle name="Neutral" xfId="16" builtinId="28" customBuiltin="1"/>
    <cellStyle name="Notiz" xfId="17" builtinId="10" customBuiltin="1"/>
    <cellStyle name="Prozent 2" xfId="31" xr:uid="{00000000-0005-0000-0000-000011000000}"/>
    <cellStyle name="Schlecht" xfId="18" builtinId="27" customBuiltin="1"/>
    <cellStyle name="Standard" xfId="0" builtinId="0"/>
    <cellStyle name="Standard 2" xfId="29" xr:uid="{00000000-0005-0000-0000-000014000000}"/>
    <cellStyle name="Standard_Mappe2" xfId="19" xr:uid="{00000000-0005-0000-0000-000015000000}"/>
    <cellStyle name="Überschrift" xfId="20" builtinId="15" customBuiltin="1"/>
    <cellStyle name="Überschrift 1" xfId="21" builtinId="16" customBuiltin="1"/>
    <cellStyle name="Überschrift 2" xfId="22" builtinId="17" customBuiltin="1"/>
    <cellStyle name="Überschrift 3" xfId="23" builtinId="18" customBuiltin="1"/>
    <cellStyle name="Überschrift 4" xfId="24" builtinId="19" customBuiltin="1"/>
    <cellStyle name="Verknüpfte Zelle" xfId="25" builtinId="24" customBuiltin="1"/>
    <cellStyle name="Währung 2" xfId="30" xr:uid="{00000000-0005-0000-0000-00001C000000}"/>
    <cellStyle name="Währung_Mappe2" xfId="26" xr:uid="{00000000-0005-0000-0000-00001D000000}"/>
    <cellStyle name="Warnender Text" xfId="27" builtinId="11" customBuiltin="1"/>
    <cellStyle name="Zelle überprüfen" xfId="28" builtinId="23" customBuiltin="1"/>
  </cellStyles>
  <dxfs count="7">
    <dxf>
      <font>
        <condense val="0"/>
        <extend val="0"/>
        <color indexed="53"/>
      </font>
    </dxf>
    <dxf>
      <font>
        <b/>
        <i val="0"/>
        <condense val="0"/>
        <extend val="0"/>
        <color indexed="10"/>
      </font>
      <fill>
        <patternFill>
          <bgColor indexed="13"/>
        </patternFill>
      </fill>
      <border>
        <left/>
        <right/>
        <top/>
        <bottom/>
      </border>
    </dxf>
    <dxf>
      <font>
        <condense val="0"/>
        <extend val="0"/>
        <color indexed="55"/>
      </font>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condense val="0"/>
        <extend val="0"/>
        <color indexed="55"/>
      </font>
    </dxf>
    <dxf>
      <font>
        <condense val="0"/>
        <extend val="0"/>
        <color indexed="53"/>
      </font>
    </dxf>
    <dxf>
      <font>
        <b/>
        <i val="0"/>
        <condense val="0"/>
        <extend val="0"/>
        <color indexed="10"/>
      </font>
      <fill>
        <patternFill>
          <bgColor indexed="13"/>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6B9535"/>
      <rgbColor rgb="00EBC2A6"/>
      <rgbColor rgb="00666699"/>
      <rgbColor rgb="00969696"/>
      <rgbColor rgb="00003366"/>
      <rgbColor rgb="00339966"/>
      <rgbColor rgb="00003300"/>
      <rgbColor rgb="00333300"/>
      <rgbColor rgb="00BD1332"/>
      <rgbColor rgb="00993366"/>
      <rgbColor rgb="00333399"/>
      <rgbColor rgb="00333333"/>
    </indexedColors>
    <mruColors>
      <color rgb="FFFFCC66"/>
      <color rgb="FFFFCC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06/relationships/vbaProject" Target="vbaProject.bin"/></Relationships>
</file>

<file path=xl/ctrlProps/ctrlProp1.xml><?xml version="1.0" encoding="utf-8"?>
<formControlPr xmlns="http://schemas.microsoft.com/office/spreadsheetml/2009/9/main" objectType="List" dx="22" fmlaLink="$N$9" fmlaRange="Parameter_Intern!$C$5:$C$8" noThreeD="1" sel="1" val="0"/>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6350</xdr:colOff>
      <xdr:row>5</xdr:row>
      <xdr:rowOff>0</xdr:rowOff>
    </xdr:from>
    <xdr:to>
      <xdr:col>9</xdr:col>
      <xdr:colOff>76238</xdr:colOff>
      <xdr:row>6</xdr:row>
      <xdr:rowOff>350087</xdr:rowOff>
    </xdr:to>
    <xdr:sp macro="" textlink="">
      <xdr:nvSpPr>
        <xdr:cNvPr id="13313" name="Text 2">
          <a:extLst>
            <a:ext uri="{FF2B5EF4-FFF2-40B4-BE49-F238E27FC236}">
              <a16:creationId xmlns:a16="http://schemas.microsoft.com/office/drawing/2014/main" id="{00000000-0008-0000-0000-000001340000}"/>
            </a:ext>
          </a:extLst>
        </xdr:cNvPr>
        <xdr:cNvSpPr txBox="1">
          <a:spLocks noChangeArrowheads="1"/>
        </xdr:cNvSpPr>
      </xdr:nvSpPr>
      <xdr:spPr bwMode="auto">
        <a:xfrm>
          <a:off x="771525" y="485775"/>
          <a:ext cx="4581525" cy="695325"/>
        </a:xfrm>
        <a:prstGeom prst="rect">
          <a:avLst/>
        </a:prstGeom>
        <a:solidFill>
          <a:srgbClr val="EBC2A6"/>
        </a:solidFill>
        <a:ln w="9525">
          <a:no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Mit dem Tool "</a:t>
          </a:r>
          <a:r>
            <a:rPr lang="de-DE" sz="1000" b="1" i="0" u="none" strike="noStrike" baseline="0">
              <a:solidFill>
                <a:srgbClr val="000000"/>
              </a:solidFill>
              <a:latin typeface="Arial"/>
              <a:cs typeface="Arial"/>
            </a:rPr>
            <a:t>Abschreibungsvorteile</a:t>
          </a:r>
          <a:r>
            <a:rPr lang="de-DE" sz="1000" b="0" i="0" u="none" strike="noStrike" baseline="0">
              <a:solidFill>
                <a:srgbClr val="000000"/>
              </a:solidFill>
              <a:latin typeface="Arial"/>
              <a:cs typeface="Arial"/>
            </a:rPr>
            <a:t>" können Sie die Höhe der linearen und degressiven Abschreibungen für Ihr Anlagevermögen ermitteln.</a:t>
          </a:r>
        </a:p>
      </xdr:txBody>
    </xdr:sp>
    <xdr:clientData/>
  </xdr:twoCellAnchor>
  <xdr:twoCellAnchor>
    <xdr:from>
      <xdr:col>6</xdr:col>
      <xdr:colOff>31750</xdr:colOff>
      <xdr:row>16</xdr:row>
      <xdr:rowOff>0</xdr:rowOff>
    </xdr:from>
    <xdr:to>
      <xdr:col>7</xdr:col>
      <xdr:colOff>63500</xdr:colOff>
      <xdr:row>17</xdr:row>
      <xdr:rowOff>6350</xdr:rowOff>
    </xdr:to>
    <xdr:sp macro="" textlink="">
      <xdr:nvSpPr>
        <xdr:cNvPr id="13406" name="AutoShape 4">
          <a:extLst>
            <a:ext uri="{FF2B5EF4-FFF2-40B4-BE49-F238E27FC236}">
              <a16:creationId xmlns:a16="http://schemas.microsoft.com/office/drawing/2014/main" id="{00000000-0008-0000-0000-00005E340000}"/>
            </a:ext>
          </a:extLst>
        </xdr:cNvPr>
        <xdr:cNvSpPr>
          <a:spLocks noChangeArrowheads="1"/>
        </xdr:cNvSpPr>
      </xdr:nvSpPr>
      <xdr:spPr bwMode="auto">
        <a:xfrm rot="5400000">
          <a:off x="3530600" y="3035300"/>
          <a:ext cx="488950" cy="209550"/>
        </a:xfrm>
        <a:prstGeom prst="triangle">
          <a:avLst>
            <a:gd name="adj" fmla="val 50000"/>
          </a:avLst>
        </a:prstGeom>
        <a:solidFill>
          <a:srgbClr val="BD1332"/>
        </a:solidFill>
        <a:ln w="9525">
          <a:solidFill>
            <a:srgbClr val="000000"/>
          </a:solidFill>
          <a:miter lim="800000"/>
          <a:headEnd/>
          <a:tailEnd/>
        </a:ln>
      </xdr:spPr>
    </xdr:sp>
    <xdr:clientData/>
  </xdr:twoCellAnchor>
  <xdr:twoCellAnchor>
    <xdr:from>
      <xdr:col>1</xdr:col>
      <xdr:colOff>0</xdr:colOff>
      <xdr:row>20</xdr:row>
      <xdr:rowOff>0</xdr:rowOff>
    </xdr:from>
    <xdr:to>
      <xdr:col>10</xdr:col>
      <xdr:colOff>0</xdr:colOff>
      <xdr:row>37</xdr:row>
      <xdr:rowOff>66675</xdr:rowOff>
    </xdr:to>
    <xdr:sp macro="" textlink="">
      <xdr:nvSpPr>
        <xdr:cNvPr id="13316" name="Text Box 6">
          <a:extLst>
            <a:ext uri="{FF2B5EF4-FFF2-40B4-BE49-F238E27FC236}">
              <a16:creationId xmlns:a16="http://schemas.microsoft.com/office/drawing/2014/main" id="{00000000-0008-0000-0000-000004340000}"/>
            </a:ext>
          </a:extLst>
        </xdr:cNvPr>
        <xdr:cNvSpPr txBox="1">
          <a:spLocks noChangeArrowheads="1"/>
        </xdr:cNvSpPr>
      </xdr:nvSpPr>
      <xdr:spPr bwMode="auto">
        <a:xfrm>
          <a:off x="800100" y="3886200"/>
          <a:ext cx="4800600" cy="2819400"/>
        </a:xfrm>
        <a:prstGeom prst="rect">
          <a:avLst/>
        </a:prstGeom>
        <a:solidFill>
          <a:srgbClr val="EBC2A6"/>
        </a:solidFill>
        <a:ln w="9525">
          <a:solidFill>
            <a:srgbClr val="000000"/>
          </a:solidFill>
          <a:miter lim="800000"/>
          <a:headEnd/>
          <a:tailEnd/>
        </a:ln>
      </xdr:spPr>
      <xdr:txBody>
        <a:bodyPr vertOverflow="clip" wrap="square" lIns="27432" tIns="22860" rIns="27432" bIns="22860" anchor="t" upright="1"/>
        <a:lstStyle/>
        <a:p>
          <a:pPr algn="l" rtl="0">
            <a:lnSpc>
              <a:spcPts val="1100"/>
            </a:lnSpc>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Damit diese </a:t>
          </a:r>
          <a:r>
            <a:rPr lang="de-DE" sz="1000" b="1" i="0" u="none" strike="noStrike" baseline="0">
              <a:solidFill>
                <a:srgbClr val="000000"/>
              </a:solidFill>
              <a:latin typeface="Arial"/>
              <a:cs typeface="Arial"/>
            </a:rPr>
            <a:t>Anwendung funktioniert </a:t>
          </a:r>
          <a:r>
            <a:rPr lang="de-DE" sz="1000" b="0" i="0" u="none" strike="noStrike" baseline="0">
              <a:solidFill>
                <a:srgbClr val="000000"/>
              </a:solidFill>
              <a:latin typeface="Arial"/>
              <a:cs typeface="Arial"/>
            </a:rPr>
            <a:t>müssen die </a:t>
          </a:r>
          <a:r>
            <a:rPr lang="de-DE" sz="1000" b="1" i="0" u="none" strike="noStrike" baseline="0">
              <a:solidFill>
                <a:srgbClr val="000000"/>
              </a:solidFill>
              <a:latin typeface="Arial"/>
              <a:cs typeface="Arial"/>
            </a:rPr>
            <a:t>Makro-Einstellungen </a:t>
          </a:r>
          <a:r>
            <a:rPr lang="de-DE" sz="1000" b="0" i="0" u="none" strike="noStrike" baseline="0">
              <a:solidFill>
                <a:srgbClr val="000000"/>
              </a:solidFill>
              <a:latin typeface="Arial"/>
              <a:cs typeface="Arial"/>
            </a:rPr>
            <a:t>auf "niedrig" eingestellt sein.</a:t>
          </a:r>
        </a:p>
        <a:p>
          <a:pPr algn="l" rtl="0">
            <a:defRPr sz="1000"/>
          </a:pPr>
          <a:endParaRPr lang="de-DE" sz="1000" b="0" i="0" u="none" strike="noStrike" baseline="0">
            <a:solidFill>
              <a:srgbClr val="000000"/>
            </a:solidFill>
            <a:latin typeface="Arial"/>
            <a:cs typeface="Arial"/>
          </a:endParaRPr>
        </a:p>
        <a:p>
          <a:pPr rtl="0"/>
          <a:r>
            <a:rPr lang="de-DE" sz="1100" b="0" i="0" baseline="0">
              <a:effectLst/>
              <a:latin typeface="+mn-lt"/>
              <a:ea typeface="+mn-ea"/>
              <a:cs typeface="+mn-cs"/>
            </a:rPr>
            <a:t>Klicken Sie bei neueren Excel-Versionen alternativ auf </a:t>
          </a:r>
          <a:r>
            <a:rPr lang="de-DE" sz="1100" b="1" i="0" baseline="0">
              <a:effectLst/>
              <a:latin typeface="+mn-lt"/>
              <a:ea typeface="+mn-ea"/>
              <a:cs typeface="+mn-cs"/>
            </a:rPr>
            <a:t>"Inhalt aktivieren".</a:t>
          </a:r>
          <a:endParaRPr lang="de-DE"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9</xdr:row>
          <xdr:rowOff>28575</xdr:rowOff>
        </xdr:from>
        <xdr:to>
          <xdr:col>5</xdr:col>
          <xdr:colOff>0</xdr:colOff>
          <xdr:row>15</xdr:row>
          <xdr:rowOff>66675</xdr:rowOff>
        </xdr:to>
        <xdr:sp macro="" textlink="">
          <xdr:nvSpPr>
            <xdr:cNvPr id="13318" name="List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19050</xdr:colOff>
      <xdr:row>50</xdr:row>
      <xdr:rowOff>152400</xdr:rowOff>
    </xdr:from>
    <xdr:to>
      <xdr:col>11</xdr:col>
      <xdr:colOff>19050</xdr:colOff>
      <xdr:row>52</xdr:row>
      <xdr:rowOff>95250</xdr:rowOff>
    </xdr:to>
    <xdr:pic macro="[0]!DieseArbeitsmappe.AnspringenBerechnung">
      <xdr:nvPicPr>
        <xdr:cNvPr id="4" name="Picture 4">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6553200"/>
          <a:ext cx="1314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581025</xdr:colOff>
      <xdr:row>35</xdr:row>
      <xdr:rowOff>190500</xdr:rowOff>
    </xdr:from>
    <xdr:to>
      <xdr:col>12</xdr:col>
      <xdr:colOff>66225</xdr:colOff>
      <xdr:row>37</xdr:row>
      <xdr:rowOff>94950</xdr:rowOff>
    </xdr:to>
    <xdr:pic macro="[0]!DieseArbeitsmappe.AnspringenEingaben">
      <xdr:nvPicPr>
        <xdr:cNvPr id="3" name="Picture 3">
          <a:extLst>
            <a:ext uri="{FF2B5EF4-FFF2-40B4-BE49-F238E27FC236}">
              <a16:creationId xmlns:a16="http://schemas.microsoft.com/office/drawing/2014/main" id="{00000000-0008-0000-02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5572125"/>
          <a:ext cx="1314000" cy="26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50</xdr:row>
      <xdr:rowOff>101600</xdr:rowOff>
    </xdr:from>
    <xdr:to>
      <xdr:col>11</xdr:col>
      <xdr:colOff>0</xdr:colOff>
      <xdr:row>52</xdr:row>
      <xdr:rowOff>44450</xdr:rowOff>
    </xdr:to>
    <xdr:pic macro="[0]!DieseArbeitsmappe.AnspringenBerechnung">
      <xdr:nvPicPr>
        <xdr:cNvPr id="17465" name="Picture 4">
          <a:extLst>
            <a:ext uri="{FF2B5EF4-FFF2-40B4-BE49-F238E27FC236}">
              <a16:creationId xmlns:a16="http://schemas.microsoft.com/office/drawing/2014/main" id="{00000000-0008-0000-0300-00003944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5321300"/>
          <a:ext cx="1371600" cy="26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120649</xdr:colOff>
      <xdr:row>50</xdr:row>
      <xdr:rowOff>101600</xdr:rowOff>
    </xdr:from>
    <xdr:to>
      <xdr:col>7</xdr:col>
      <xdr:colOff>434524</xdr:colOff>
      <xdr:row>52</xdr:row>
      <xdr:rowOff>44450</xdr:rowOff>
    </xdr:to>
    <xdr:pic macro="[0]!DieseArbeitsmappe.AnspringenEingaben">
      <xdr:nvPicPr>
        <xdr:cNvPr id="17466" name="Picture 3">
          <a:extLst>
            <a:ext uri="{FF2B5EF4-FFF2-40B4-BE49-F238E27FC236}">
              <a16:creationId xmlns:a16="http://schemas.microsoft.com/office/drawing/2014/main" id="{00000000-0008-0000-0300-00003A44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16274" y="5321300"/>
          <a:ext cx="13140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76200</xdr:colOff>
      <xdr:row>1</xdr:row>
      <xdr:rowOff>25400</xdr:rowOff>
    </xdr:from>
    <xdr:to>
      <xdr:col>19</xdr:col>
      <xdr:colOff>3175</xdr:colOff>
      <xdr:row>44</xdr:row>
      <xdr:rowOff>7620</xdr:rowOff>
    </xdr:to>
    <xdr:pic>
      <xdr:nvPicPr>
        <xdr:cNvPr id="5" name="Grafik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203200"/>
          <a:ext cx="8610600" cy="527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44450</xdr:colOff>
      <xdr:row>5</xdr:row>
      <xdr:rowOff>50800</xdr:rowOff>
    </xdr:from>
    <xdr:to>
      <xdr:col>7</xdr:col>
      <xdr:colOff>3193</xdr:colOff>
      <xdr:row>6</xdr:row>
      <xdr:rowOff>63500</xdr:rowOff>
    </xdr:to>
    <xdr:sp macro="" textlink="">
      <xdr:nvSpPr>
        <xdr:cNvPr id="14337" name="Text Box 1">
          <a:extLst>
            <a:ext uri="{FF2B5EF4-FFF2-40B4-BE49-F238E27FC236}">
              <a16:creationId xmlns:a16="http://schemas.microsoft.com/office/drawing/2014/main" id="{00000000-0008-0000-0400-000001380000}"/>
            </a:ext>
          </a:extLst>
        </xdr:cNvPr>
        <xdr:cNvSpPr txBox="1">
          <a:spLocks noChangeArrowheads="1"/>
        </xdr:cNvSpPr>
      </xdr:nvSpPr>
      <xdr:spPr bwMode="auto">
        <a:xfrm>
          <a:off x="933450" y="1066800"/>
          <a:ext cx="4219575" cy="3476625"/>
        </a:xfrm>
        <a:prstGeom prst="rect">
          <a:avLst/>
        </a:prstGeom>
        <a:solidFill>
          <a:srgbClr val="EBC2A6"/>
        </a:solidFill>
        <a:ln w="9525">
          <a:noFill/>
          <a:miter lim="800000"/>
          <a:headEnd/>
          <a:tailEnd/>
        </a:ln>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Mit dem Tool "</a:t>
          </a:r>
          <a:r>
            <a:rPr lang="de-DE" sz="1000" b="1" i="0" u="none" strike="noStrike" baseline="0">
              <a:solidFill>
                <a:srgbClr val="000000"/>
              </a:solidFill>
              <a:latin typeface="Arial"/>
              <a:cs typeface="Arial"/>
            </a:rPr>
            <a:t>Abschreibungsvorteile</a:t>
          </a:r>
          <a:r>
            <a:rPr lang="de-DE" sz="1000" b="0" i="0" u="none" strike="noStrike" baseline="0">
              <a:solidFill>
                <a:srgbClr val="000000"/>
              </a:solidFill>
              <a:latin typeface="Arial"/>
              <a:cs typeface="Arial"/>
            </a:rPr>
            <a:t>" können Sie die Höhe der linearen  und degressiven Abschreibungen für Ihr Anlagevermögen ermitteln.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Damit diese Anwendung funktioniert müssen die Makro-Einstellungen auf "niedrig" eingestellt sein.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Klicken Sie bei neueren Excel-Versionen alternativ auf </a:t>
          </a:r>
          <a:r>
            <a:rPr lang="de-DE" sz="1000" b="1" i="0" u="none" strike="noStrike" baseline="0">
              <a:solidFill>
                <a:srgbClr val="000000"/>
              </a:solidFill>
              <a:latin typeface="Arial"/>
              <a:cs typeface="Arial"/>
            </a:rPr>
            <a:t>"Inhalt aktivieren".</a:t>
          </a:r>
        </a:p>
      </xdr:txBody>
    </xdr:sp>
    <xdr:clientData/>
  </xdr:twoCellAnchor>
  <xdr:twoCellAnchor>
    <xdr:from>
      <xdr:col>2</xdr:col>
      <xdr:colOff>25400</xdr:colOff>
      <xdr:row>9</xdr:row>
      <xdr:rowOff>93345</xdr:rowOff>
    </xdr:from>
    <xdr:to>
      <xdr:col>7</xdr:col>
      <xdr:colOff>0</xdr:colOff>
      <xdr:row>15</xdr:row>
      <xdr:rowOff>63489</xdr:rowOff>
    </xdr:to>
    <xdr:sp macro="" textlink="">
      <xdr:nvSpPr>
        <xdr:cNvPr id="14338" name="Text Box 2">
          <a:extLst>
            <a:ext uri="{FF2B5EF4-FFF2-40B4-BE49-F238E27FC236}">
              <a16:creationId xmlns:a16="http://schemas.microsoft.com/office/drawing/2014/main" id="{00000000-0008-0000-0400-000002380000}"/>
            </a:ext>
          </a:extLst>
        </xdr:cNvPr>
        <xdr:cNvSpPr txBox="1">
          <a:spLocks noChangeArrowheads="1"/>
        </xdr:cNvSpPr>
      </xdr:nvSpPr>
      <xdr:spPr bwMode="auto">
        <a:xfrm>
          <a:off x="914400" y="5067300"/>
          <a:ext cx="4238625" cy="2257425"/>
        </a:xfrm>
        <a:prstGeom prst="rect">
          <a:avLst/>
        </a:prstGeom>
        <a:solidFill>
          <a:srgbClr val="EBC2A6"/>
        </a:solidFill>
        <a:ln w="9525">
          <a:noFill/>
          <a:miter lim="800000"/>
          <a:headEnd/>
          <a:tailEnd/>
        </a:ln>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Zur Nutzung des Abschreibungsrechners sind lediglich einige Angaben im Arbeitsblatt "</a:t>
          </a:r>
          <a:r>
            <a:rPr lang="de-DE" sz="1000" b="1" i="0" u="none" strike="noStrike" baseline="0">
              <a:solidFill>
                <a:srgbClr val="000000"/>
              </a:solidFill>
              <a:latin typeface="Arial"/>
              <a:cs typeface="Arial"/>
            </a:rPr>
            <a:t>Eingaben</a:t>
          </a:r>
          <a:r>
            <a:rPr lang="de-DE" sz="1000" b="0" i="0" u="none" strike="noStrike" baseline="0">
              <a:solidFill>
                <a:srgbClr val="000000"/>
              </a:solidFill>
              <a:latin typeface="Arial"/>
              <a:cs typeface="Arial"/>
            </a:rPr>
            <a:t>" erforderlich.</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Tragen Sie hier zunächst im Bereich "</a:t>
          </a:r>
          <a:r>
            <a:rPr lang="de-DE" sz="1000" b="1" i="0" u="none" strike="noStrike" baseline="0">
              <a:solidFill>
                <a:srgbClr val="000000"/>
              </a:solidFill>
              <a:latin typeface="Arial"/>
              <a:cs typeface="Arial"/>
            </a:rPr>
            <a:t>Stammdaten</a:t>
          </a:r>
          <a:r>
            <a:rPr lang="de-DE" sz="1000" b="0" i="0" u="none" strike="noStrike" baseline="0">
              <a:solidFill>
                <a:srgbClr val="000000"/>
              </a:solidFill>
              <a:latin typeface="Arial"/>
              <a:cs typeface="Arial"/>
            </a:rPr>
            <a:t>" die Firmen-</a:t>
          </a:r>
        </a:p>
        <a:p>
          <a:pPr algn="l" rtl="0">
            <a:defRPr sz="1000"/>
          </a:pPr>
          <a:r>
            <a:rPr lang="de-DE" sz="1000" b="0" i="0" u="none" strike="noStrike" baseline="0">
              <a:solidFill>
                <a:srgbClr val="000000"/>
              </a:solidFill>
              <a:latin typeface="Arial"/>
              <a:cs typeface="Arial"/>
            </a:rPr>
            <a:t>bezeichnung inklusive Adresse ein.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Im Bereich "</a:t>
          </a:r>
          <a:r>
            <a:rPr lang="de-DE" sz="1000" b="1" i="0" u="none" strike="noStrike" baseline="0">
              <a:solidFill>
                <a:srgbClr val="000000"/>
              </a:solidFill>
              <a:latin typeface="Arial"/>
              <a:cs typeface="Arial"/>
            </a:rPr>
            <a:t>Ermittlung der Bemessungsgrundlage</a:t>
          </a:r>
          <a:r>
            <a:rPr lang="de-DE" sz="1000" b="0" i="0" u="none" strike="noStrike" baseline="0">
              <a:solidFill>
                <a:srgbClr val="000000"/>
              </a:solidFill>
              <a:latin typeface="Arial"/>
              <a:cs typeface="Arial"/>
            </a:rPr>
            <a:t>" sind Eintragungen zum Anlagevermögen wie zum Beispiel Anschaffungskosten, Nutzungsdauer, Anschaffungsdatum usw. erforderlich.</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Die ermittelten Abschreibungswerte finden Sie anschließend im Arbeitsblatt "</a:t>
          </a:r>
          <a:r>
            <a:rPr lang="de-DE" sz="1000" b="1" i="0" u="none" strike="noStrike" baseline="0">
              <a:solidFill>
                <a:srgbClr val="000000"/>
              </a:solidFill>
              <a:latin typeface="Arial"/>
              <a:cs typeface="Arial"/>
            </a:rPr>
            <a:t>Berechnung</a:t>
          </a:r>
          <a:r>
            <a:rPr lang="de-DE" sz="1000" b="0" i="0" u="none" strike="noStrike" baseline="0">
              <a:solidFill>
                <a:srgbClr val="000000"/>
              </a:solidFill>
              <a:latin typeface="Arial"/>
              <a:cs typeface="Arial"/>
            </a:rPr>
            <a:t>".</a:t>
          </a:r>
        </a:p>
      </xdr:txBody>
    </xdr:sp>
    <xdr:clientData/>
  </xdr:twoCellAnchor>
  <xdr:twoCellAnchor editAs="oneCell">
    <xdr:from>
      <xdr:col>5</xdr:col>
      <xdr:colOff>228599</xdr:colOff>
      <xdr:row>17</xdr:row>
      <xdr:rowOff>82550</xdr:rowOff>
    </xdr:from>
    <xdr:to>
      <xdr:col>9</xdr:col>
      <xdr:colOff>9074</xdr:colOff>
      <xdr:row>19</xdr:row>
      <xdr:rowOff>25400</xdr:rowOff>
    </xdr:to>
    <xdr:pic macro="[0]!DieseArbeitsmappe.AnspringenEingaben">
      <xdr:nvPicPr>
        <xdr:cNvPr id="14432" name="Picture 3">
          <a:extLst>
            <a:ext uri="{FF2B5EF4-FFF2-40B4-BE49-F238E27FC236}">
              <a16:creationId xmlns:a16="http://schemas.microsoft.com/office/drawing/2014/main" id="{00000000-0008-0000-0400-00006038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49" y="5749925"/>
          <a:ext cx="13140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730250</xdr:colOff>
      <xdr:row>17</xdr:row>
      <xdr:rowOff>82550</xdr:rowOff>
    </xdr:from>
    <xdr:to>
      <xdr:col>4</xdr:col>
      <xdr:colOff>948875</xdr:colOff>
      <xdr:row>19</xdr:row>
      <xdr:rowOff>25400</xdr:rowOff>
    </xdr:to>
    <xdr:pic macro="[0]!DieseArbeitsmappe.AnspringenBerechnung">
      <xdr:nvPicPr>
        <xdr:cNvPr id="14433" name="Picture 4">
          <a:extLst>
            <a:ext uri="{FF2B5EF4-FFF2-40B4-BE49-F238E27FC236}">
              <a16:creationId xmlns:a16="http://schemas.microsoft.com/office/drawing/2014/main" id="{00000000-0008-0000-0400-00006138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68550" y="5749925"/>
          <a:ext cx="13140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2">
    <pageSetUpPr autoPageBreaks="0"/>
  </sheetPr>
  <dimension ref="B1:N42"/>
  <sheetViews>
    <sheetView showGridLines="0" showZeros="0" tabSelected="1" topLeftCell="A4" workbookViewId="0">
      <selection activeCell="B5" sqref="B5"/>
    </sheetView>
  </sheetViews>
  <sheetFormatPr baseColWidth="10" defaultColWidth="11.42578125" defaultRowHeight="12.75" x14ac:dyDescent="0.2"/>
  <cols>
    <col min="1" max="1" width="11.42578125" style="41"/>
    <col min="2" max="3" width="1.5703125" style="41" customWidth="1"/>
    <col min="4" max="4" width="23.140625" style="41" customWidth="1"/>
    <col min="5" max="5" width="11.85546875" style="41" customWidth="1"/>
    <col min="6" max="7" width="2.5703125" style="41" customWidth="1"/>
    <col min="8" max="8" width="21.5703125" style="41" customWidth="1"/>
    <col min="9" max="9" width="1.85546875" style="41" customWidth="1"/>
    <col min="10" max="10" width="2.140625" style="41" customWidth="1"/>
    <col min="11" max="12" width="11.42578125" style="41"/>
    <col min="13" max="14" width="11.42578125" style="41" hidden="1" customWidth="1"/>
    <col min="15" max="16384" width="11.42578125" style="41"/>
  </cols>
  <sheetData>
    <row r="1" spans="2:14" hidden="1" x14ac:dyDescent="0.2"/>
    <row r="2" spans="2:14" hidden="1" x14ac:dyDescent="0.2"/>
    <row r="3" spans="2:14" ht="50.25" hidden="1" customHeight="1" x14ac:dyDescent="0.2">
      <c r="B3" s="44"/>
      <c r="C3" s="44"/>
      <c r="D3" s="44"/>
      <c r="E3" s="44"/>
      <c r="F3" s="44"/>
      <c r="G3" s="44"/>
      <c r="H3" s="44"/>
      <c r="I3" s="44"/>
      <c r="J3" s="44"/>
    </row>
    <row r="4" spans="2:14" ht="13.5" thickBot="1" x14ac:dyDescent="0.25">
      <c r="J4" s="50" t="s">
        <v>33</v>
      </c>
    </row>
    <row r="5" spans="2:14" ht="24.75" customHeight="1" x14ac:dyDescent="0.2">
      <c r="B5" s="51" t="s">
        <v>54</v>
      </c>
      <c r="C5" s="52"/>
      <c r="D5" s="52"/>
      <c r="E5" s="52"/>
      <c r="F5" s="52"/>
      <c r="G5" s="52"/>
      <c r="H5" s="52"/>
      <c r="I5" s="52"/>
      <c r="J5" s="53"/>
    </row>
    <row r="6" spans="2:14" x14ac:dyDescent="0.2">
      <c r="B6" s="43"/>
      <c r="C6" s="44"/>
      <c r="D6" s="44"/>
      <c r="E6" s="44"/>
      <c r="F6" s="44"/>
      <c r="G6" s="44"/>
      <c r="H6" s="44"/>
      <c r="I6" s="44"/>
      <c r="J6" s="45"/>
    </row>
    <row r="7" spans="2:14" ht="59.25" customHeight="1" x14ac:dyDescent="0.2">
      <c r="B7" s="43"/>
      <c r="C7" s="44"/>
      <c r="D7" s="44"/>
      <c r="E7" s="44"/>
      <c r="F7" s="44"/>
      <c r="G7" s="44"/>
      <c r="H7" s="44"/>
      <c r="I7" s="44"/>
      <c r="J7" s="45"/>
    </row>
    <row r="8" spans="2:14" ht="13.5" thickBot="1" x14ac:dyDescent="0.25">
      <c r="B8" s="43"/>
      <c r="C8" s="44"/>
      <c r="D8" s="44"/>
      <c r="E8" s="44"/>
      <c r="F8" s="44"/>
      <c r="G8" s="44"/>
      <c r="H8" s="44"/>
      <c r="I8" s="44"/>
      <c r="J8" s="45"/>
    </row>
    <row r="9" spans="2:14" ht="17.25" customHeight="1" thickBot="1" x14ac:dyDescent="0.25">
      <c r="B9" s="43"/>
      <c r="C9" s="54"/>
      <c r="D9" s="55" t="s">
        <v>34</v>
      </c>
      <c r="E9" s="56"/>
      <c r="F9" s="56"/>
      <c r="G9" s="56"/>
      <c r="H9" s="56"/>
      <c r="I9" s="57"/>
      <c r="J9" s="45"/>
      <c r="M9" s="58" t="s">
        <v>35</v>
      </c>
      <c r="N9" s="59">
        <v>1</v>
      </c>
    </row>
    <row r="10" spans="2:14" ht="12.75" customHeight="1" thickBot="1" x14ac:dyDescent="0.25">
      <c r="B10" s="43"/>
      <c r="C10" s="43"/>
      <c r="D10" s="44"/>
      <c r="E10" s="44"/>
      <c r="F10" s="44"/>
      <c r="G10" s="60" t="s">
        <v>36</v>
      </c>
      <c r="H10" s="61"/>
      <c r="I10" s="45"/>
      <c r="J10" s="45"/>
    </row>
    <row r="11" spans="2:14" ht="13.5" customHeight="1" thickBot="1" x14ac:dyDescent="0.25">
      <c r="B11" s="43"/>
      <c r="C11" s="43"/>
      <c r="D11" s="44"/>
      <c r="E11" s="44"/>
      <c r="F11" s="44"/>
      <c r="G11" s="187" t="str">
        <f>INDEX(Parameter_Intern!C5:D8,Startseite!N9,2)</f>
        <v>Hier geben Sie die Daten für die Berechnung der Abschreibung ein</v>
      </c>
      <c r="H11" s="187"/>
      <c r="I11" s="45"/>
      <c r="J11" s="45"/>
      <c r="M11" s="62">
        <f>+N9/2</f>
        <v>0.5</v>
      </c>
      <c r="N11" s="59">
        <f>+ROUND(N9/2,0)</f>
        <v>1</v>
      </c>
    </row>
    <row r="12" spans="2:14" ht="13.5" thickBot="1" x14ac:dyDescent="0.25">
      <c r="B12" s="43"/>
      <c r="C12" s="43"/>
      <c r="D12" s="44"/>
      <c r="E12" s="44"/>
      <c r="F12" s="44"/>
      <c r="G12" s="187"/>
      <c r="H12" s="187"/>
      <c r="I12" s="45"/>
      <c r="J12" s="45"/>
      <c r="M12" s="185">
        <f>IF(M11=N11,1,2)</f>
        <v>2</v>
      </c>
      <c r="N12" s="186"/>
    </row>
    <row r="13" spans="2:14" x14ac:dyDescent="0.2">
      <c r="B13" s="43"/>
      <c r="C13" s="43"/>
      <c r="D13" s="44"/>
      <c r="E13" s="44"/>
      <c r="F13" s="44"/>
      <c r="G13" s="187"/>
      <c r="H13" s="187"/>
      <c r="I13" s="45"/>
      <c r="J13" s="45"/>
    </row>
    <row r="14" spans="2:14" x14ac:dyDescent="0.2">
      <c r="B14" s="43"/>
      <c r="C14" s="43"/>
      <c r="D14" s="44"/>
      <c r="E14" s="44"/>
      <c r="F14" s="44"/>
      <c r="G14" s="187"/>
      <c r="H14" s="187"/>
      <c r="I14" s="45"/>
      <c r="J14" s="45"/>
    </row>
    <row r="15" spans="2:14" x14ac:dyDescent="0.2">
      <c r="B15" s="43"/>
      <c r="C15" s="43"/>
      <c r="D15" s="44"/>
      <c r="E15" s="44"/>
      <c r="F15" s="44"/>
      <c r="G15" s="187"/>
      <c r="H15" s="187"/>
      <c r="I15" s="45"/>
      <c r="J15" s="45"/>
    </row>
    <row r="16" spans="2:14" x14ac:dyDescent="0.2">
      <c r="B16" s="43"/>
      <c r="C16" s="43"/>
      <c r="D16" s="44"/>
      <c r="E16" s="44"/>
      <c r="F16" s="44"/>
      <c r="G16" s="44"/>
      <c r="H16" s="44"/>
      <c r="I16" s="45"/>
      <c r="J16" s="45"/>
    </row>
    <row r="17" spans="2:12" ht="38.25" customHeight="1" x14ac:dyDescent="0.2">
      <c r="B17" s="43"/>
      <c r="C17" s="43"/>
      <c r="D17" s="183" t="str">
        <f>"Bei einem Klick auf "&amp;H17&amp;" kommen Sie direkt zum entsprechenden Arbeitsblatt"</f>
        <v>Bei einem Klick auf Eingaben kommen Sie direkt zum entsprechenden Arbeitsblatt</v>
      </c>
      <c r="E17" s="184"/>
      <c r="F17" s="83"/>
      <c r="G17" s="63"/>
      <c r="H17" s="64" t="str">
        <f>+HYPERLINK(VLOOKUP($N$9,Parameter_Intern!$B$5:$E$30,4,FALSE),VLOOKUP($N$9,Parameter_Intern!$B$5:$E$30,2,FALSE))</f>
        <v>Eingaben</v>
      </c>
      <c r="I17" s="65"/>
      <c r="J17" s="45"/>
      <c r="L17" s="66"/>
    </row>
    <row r="18" spans="2:12" ht="13.5" thickBot="1" x14ac:dyDescent="0.25">
      <c r="B18" s="43"/>
      <c r="C18" s="47"/>
      <c r="D18" s="48"/>
      <c r="E18" s="48"/>
      <c r="F18" s="48"/>
      <c r="G18" s="48"/>
      <c r="H18" s="48"/>
      <c r="I18" s="49"/>
      <c r="J18" s="45"/>
    </row>
    <row r="19" spans="2:12" ht="13.5" thickBot="1" x14ac:dyDescent="0.25">
      <c r="B19" s="47"/>
      <c r="C19" s="48"/>
      <c r="D19" s="67"/>
      <c r="E19" s="48"/>
      <c r="F19" s="48"/>
      <c r="G19" s="48"/>
      <c r="H19" s="48"/>
      <c r="I19" s="48"/>
      <c r="J19" s="49"/>
    </row>
    <row r="21" spans="2:12" x14ac:dyDescent="0.2">
      <c r="C21" s="68"/>
    </row>
    <row r="22" spans="2:12" x14ac:dyDescent="0.2">
      <c r="C22" s="68"/>
    </row>
    <row r="25" spans="2:12" ht="12.75" customHeight="1" x14ac:dyDescent="0.2"/>
    <row r="26" spans="2:12" hidden="1" x14ac:dyDescent="0.2"/>
    <row r="27" spans="2:12" hidden="1" x14ac:dyDescent="0.2"/>
    <row r="28" spans="2:12" hidden="1" x14ac:dyDescent="0.2"/>
    <row r="29" spans="2:12" hidden="1" x14ac:dyDescent="0.2"/>
    <row r="30" spans="2:12" hidden="1" x14ac:dyDescent="0.2"/>
    <row r="31" spans="2:12" hidden="1" x14ac:dyDescent="0.2"/>
    <row r="32" spans="2:12" hidden="1" x14ac:dyDescent="0.2"/>
    <row r="33" spans="2:2" hidden="1" x14ac:dyDescent="0.2"/>
    <row r="34" spans="2:2" hidden="1" x14ac:dyDescent="0.2"/>
    <row r="35" spans="2:2" hidden="1" x14ac:dyDescent="0.2"/>
    <row r="36" spans="2:2" hidden="1" x14ac:dyDescent="0.2"/>
    <row r="39" spans="2:2" ht="6" customHeight="1" x14ac:dyDescent="0.2"/>
    <row r="40" spans="2:2" x14ac:dyDescent="0.2">
      <c r="B40" s="68" t="s">
        <v>70</v>
      </c>
    </row>
    <row r="41" spans="2:2" x14ac:dyDescent="0.2">
      <c r="B41" s="68" t="s">
        <v>37</v>
      </c>
    </row>
    <row r="42" spans="2:2" x14ac:dyDescent="0.2">
      <c r="B42" s="68" t="s">
        <v>38</v>
      </c>
    </row>
  </sheetData>
  <sheetProtection sheet="1" objects="1" scenarios="1"/>
  <mergeCells count="3">
    <mergeCell ref="D17:E17"/>
    <mergeCell ref="M12:N12"/>
    <mergeCell ref="G11:H15"/>
  </mergeCells>
  <phoneticPr fontId="34"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8" r:id="rId4" name="List Box 6">
              <controlPr defaultSize="0" autoFill="0" autoLine="0" autoPict="0">
                <anchor moveWithCells="1">
                  <from>
                    <xdr:col>3</xdr:col>
                    <xdr:colOff>0</xdr:colOff>
                    <xdr:row>9</xdr:row>
                    <xdr:rowOff>28575</xdr:rowOff>
                  </from>
                  <to>
                    <xdr:col>5</xdr:col>
                    <xdr:colOff>0</xdr:colOff>
                    <xdr:row>15</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pageSetUpPr autoPageBreaks="0" fitToPage="1"/>
  </sheetPr>
  <dimension ref="B1:M84"/>
  <sheetViews>
    <sheetView showGridLines="0" zoomScaleNormal="100" workbookViewId="0">
      <selection activeCell="G6" sqref="G6:I6"/>
    </sheetView>
  </sheetViews>
  <sheetFormatPr baseColWidth="10" defaultColWidth="18.28515625" defaultRowHeight="12.75" x14ac:dyDescent="0.2"/>
  <cols>
    <col min="1" max="1" width="1" style="127" customWidth="1"/>
    <col min="2" max="2" width="2.140625" style="127" customWidth="1"/>
    <col min="3" max="3" width="3.140625" style="127" customWidth="1"/>
    <col min="4" max="4" width="14.85546875" style="127" customWidth="1"/>
    <col min="5" max="5" width="13.85546875" style="127" customWidth="1"/>
    <col min="6" max="6" width="11.42578125" style="127" customWidth="1"/>
    <col min="7" max="7" width="14.7109375" style="127" customWidth="1"/>
    <col min="8" max="8" width="11.7109375" style="127" customWidth="1"/>
    <col min="9" max="9" width="14.140625" style="127" customWidth="1"/>
    <col min="10" max="10" width="3" style="127" customWidth="1"/>
    <col min="11" max="11" width="2.5703125" style="127" customWidth="1"/>
    <col min="12" max="13" width="18.28515625" style="127" customWidth="1"/>
    <col min="14" max="256" width="18.28515625" style="127"/>
    <col min="257" max="257" width="1" style="127" customWidth="1"/>
    <col min="258" max="258" width="2.140625" style="127" customWidth="1"/>
    <col min="259" max="259" width="3.140625" style="127" customWidth="1"/>
    <col min="260" max="260" width="14.85546875" style="127" customWidth="1"/>
    <col min="261" max="261" width="13.85546875" style="127" customWidth="1"/>
    <col min="262" max="262" width="11.42578125" style="127" customWidth="1"/>
    <col min="263" max="263" width="14.7109375" style="127" customWidth="1"/>
    <col min="264" max="264" width="11.7109375" style="127" customWidth="1"/>
    <col min="265" max="265" width="14.140625" style="127" customWidth="1"/>
    <col min="266" max="266" width="3" style="127" customWidth="1"/>
    <col min="267" max="267" width="2.5703125" style="127" customWidth="1"/>
    <col min="268" max="512" width="18.28515625" style="127"/>
    <col min="513" max="513" width="1" style="127" customWidth="1"/>
    <col min="514" max="514" width="2.140625" style="127" customWidth="1"/>
    <col min="515" max="515" width="3.140625" style="127" customWidth="1"/>
    <col min="516" max="516" width="14.85546875" style="127" customWidth="1"/>
    <col min="517" max="517" width="13.85546875" style="127" customWidth="1"/>
    <col min="518" max="518" width="11.42578125" style="127" customWidth="1"/>
    <col min="519" max="519" width="14.7109375" style="127" customWidth="1"/>
    <col min="520" max="520" width="11.7109375" style="127" customWidth="1"/>
    <col min="521" max="521" width="14.140625" style="127" customWidth="1"/>
    <col min="522" max="522" width="3" style="127" customWidth="1"/>
    <col min="523" max="523" width="2.5703125" style="127" customWidth="1"/>
    <col min="524" max="768" width="18.28515625" style="127"/>
    <col min="769" max="769" width="1" style="127" customWidth="1"/>
    <col min="770" max="770" width="2.140625" style="127" customWidth="1"/>
    <col min="771" max="771" width="3.140625" style="127" customWidth="1"/>
    <col min="772" max="772" width="14.85546875" style="127" customWidth="1"/>
    <col min="773" max="773" width="13.85546875" style="127" customWidth="1"/>
    <col min="774" max="774" width="11.42578125" style="127" customWidth="1"/>
    <col min="775" max="775" width="14.7109375" style="127" customWidth="1"/>
    <col min="776" max="776" width="11.7109375" style="127" customWidth="1"/>
    <col min="777" max="777" width="14.140625" style="127" customWidth="1"/>
    <col min="778" max="778" width="3" style="127" customWidth="1"/>
    <col min="779" max="779" width="2.5703125" style="127" customWidth="1"/>
    <col min="780" max="1024" width="18.28515625" style="127"/>
    <col min="1025" max="1025" width="1" style="127" customWidth="1"/>
    <col min="1026" max="1026" width="2.140625" style="127" customWidth="1"/>
    <col min="1027" max="1027" width="3.140625" style="127" customWidth="1"/>
    <col min="1028" max="1028" width="14.85546875" style="127" customWidth="1"/>
    <col min="1029" max="1029" width="13.85546875" style="127" customWidth="1"/>
    <col min="1030" max="1030" width="11.42578125" style="127" customWidth="1"/>
    <col min="1031" max="1031" width="14.7109375" style="127" customWidth="1"/>
    <col min="1032" max="1032" width="11.7109375" style="127" customWidth="1"/>
    <col min="1033" max="1033" width="14.140625" style="127" customWidth="1"/>
    <col min="1034" max="1034" width="3" style="127" customWidth="1"/>
    <col min="1035" max="1035" width="2.5703125" style="127" customWidth="1"/>
    <col min="1036" max="1280" width="18.28515625" style="127"/>
    <col min="1281" max="1281" width="1" style="127" customWidth="1"/>
    <col min="1282" max="1282" width="2.140625" style="127" customWidth="1"/>
    <col min="1283" max="1283" width="3.140625" style="127" customWidth="1"/>
    <col min="1284" max="1284" width="14.85546875" style="127" customWidth="1"/>
    <col min="1285" max="1285" width="13.85546875" style="127" customWidth="1"/>
    <col min="1286" max="1286" width="11.42578125" style="127" customWidth="1"/>
    <col min="1287" max="1287" width="14.7109375" style="127" customWidth="1"/>
    <col min="1288" max="1288" width="11.7109375" style="127" customWidth="1"/>
    <col min="1289" max="1289" width="14.140625" style="127" customWidth="1"/>
    <col min="1290" max="1290" width="3" style="127" customWidth="1"/>
    <col min="1291" max="1291" width="2.5703125" style="127" customWidth="1"/>
    <col min="1292" max="1536" width="18.28515625" style="127"/>
    <col min="1537" max="1537" width="1" style="127" customWidth="1"/>
    <col min="1538" max="1538" width="2.140625" style="127" customWidth="1"/>
    <col min="1539" max="1539" width="3.140625" style="127" customWidth="1"/>
    <col min="1540" max="1540" width="14.85546875" style="127" customWidth="1"/>
    <col min="1541" max="1541" width="13.85546875" style="127" customWidth="1"/>
    <col min="1542" max="1542" width="11.42578125" style="127" customWidth="1"/>
    <col min="1543" max="1543" width="14.7109375" style="127" customWidth="1"/>
    <col min="1544" max="1544" width="11.7109375" style="127" customWidth="1"/>
    <col min="1545" max="1545" width="14.140625" style="127" customWidth="1"/>
    <col min="1546" max="1546" width="3" style="127" customWidth="1"/>
    <col min="1547" max="1547" width="2.5703125" style="127" customWidth="1"/>
    <col min="1548" max="1792" width="18.28515625" style="127"/>
    <col min="1793" max="1793" width="1" style="127" customWidth="1"/>
    <col min="1794" max="1794" width="2.140625" style="127" customWidth="1"/>
    <col min="1795" max="1795" width="3.140625" style="127" customWidth="1"/>
    <col min="1796" max="1796" width="14.85546875" style="127" customWidth="1"/>
    <col min="1797" max="1797" width="13.85546875" style="127" customWidth="1"/>
    <col min="1798" max="1798" width="11.42578125" style="127" customWidth="1"/>
    <col min="1799" max="1799" width="14.7109375" style="127" customWidth="1"/>
    <col min="1800" max="1800" width="11.7109375" style="127" customWidth="1"/>
    <col min="1801" max="1801" width="14.140625" style="127" customWidth="1"/>
    <col min="1802" max="1802" width="3" style="127" customWidth="1"/>
    <col min="1803" max="1803" width="2.5703125" style="127" customWidth="1"/>
    <col min="1804" max="2048" width="18.28515625" style="127"/>
    <col min="2049" max="2049" width="1" style="127" customWidth="1"/>
    <col min="2050" max="2050" width="2.140625" style="127" customWidth="1"/>
    <col min="2051" max="2051" width="3.140625" style="127" customWidth="1"/>
    <col min="2052" max="2052" width="14.85546875" style="127" customWidth="1"/>
    <col min="2053" max="2053" width="13.85546875" style="127" customWidth="1"/>
    <col min="2054" max="2054" width="11.42578125" style="127" customWidth="1"/>
    <col min="2055" max="2055" width="14.7109375" style="127" customWidth="1"/>
    <col min="2056" max="2056" width="11.7109375" style="127" customWidth="1"/>
    <col min="2057" max="2057" width="14.140625" style="127" customWidth="1"/>
    <col min="2058" max="2058" width="3" style="127" customWidth="1"/>
    <col min="2059" max="2059" width="2.5703125" style="127" customWidth="1"/>
    <col min="2060" max="2304" width="18.28515625" style="127"/>
    <col min="2305" max="2305" width="1" style="127" customWidth="1"/>
    <col min="2306" max="2306" width="2.140625" style="127" customWidth="1"/>
    <col min="2307" max="2307" width="3.140625" style="127" customWidth="1"/>
    <col min="2308" max="2308" width="14.85546875" style="127" customWidth="1"/>
    <col min="2309" max="2309" width="13.85546875" style="127" customWidth="1"/>
    <col min="2310" max="2310" width="11.42578125" style="127" customWidth="1"/>
    <col min="2311" max="2311" width="14.7109375" style="127" customWidth="1"/>
    <col min="2312" max="2312" width="11.7109375" style="127" customWidth="1"/>
    <col min="2313" max="2313" width="14.140625" style="127" customWidth="1"/>
    <col min="2314" max="2314" width="3" style="127" customWidth="1"/>
    <col min="2315" max="2315" width="2.5703125" style="127" customWidth="1"/>
    <col min="2316" max="2560" width="18.28515625" style="127"/>
    <col min="2561" max="2561" width="1" style="127" customWidth="1"/>
    <col min="2562" max="2562" width="2.140625" style="127" customWidth="1"/>
    <col min="2563" max="2563" width="3.140625" style="127" customWidth="1"/>
    <col min="2564" max="2564" width="14.85546875" style="127" customWidth="1"/>
    <col min="2565" max="2565" width="13.85546875" style="127" customWidth="1"/>
    <col min="2566" max="2566" width="11.42578125" style="127" customWidth="1"/>
    <col min="2567" max="2567" width="14.7109375" style="127" customWidth="1"/>
    <col min="2568" max="2568" width="11.7109375" style="127" customWidth="1"/>
    <col min="2569" max="2569" width="14.140625" style="127" customWidth="1"/>
    <col min="2570" max="2570" width="3" style="127" customWidth="1"/>
    <col min="2571" max="2571" width="2.5703125" style="127" customWidth="1"/>
    <col min="2572" max="2816" width="18.28515625" style="127"/>
    <col min="2817" max="2817" width="1" style="127" customWidth="1"/>
    <col min="2818" max="2818" width="2.140625" style="127" customWidth="1"/>
    <col min="2819" max="2819" width="3.140625" style="127" customWidth="1"/>
    <col min="2820" max="2820" width="14.85546875" style="127" customWidth="1"/>
    <col min="2821" max="2821" width="13.85546875" style="127" customWidth="1"/>
    <col min="2822" max="2822" width="11.42578125" style="127" customWidth="1"/>
    <col min="2823" max="2823" width="14.7109375" style="127" customWidth="1"/>
    <col min="2824" max="2824" width="11.7109375" style="127" customWidth="1"/>
    <col min="2825" max="2825" width="14.140625" style="127" customWidth="1"/>
    <col min="2826" max="2826" width="3" style="127" customWidth="1"/>
    <col min="2827" max="2827" width="2.5703125" style="127" customWidth="1"/>
    <col min="2828" max="3072" width="18.28515625" style="127"/>
    <col min="3073" max="3073" width="1" style="127" customWidth="1"/>
    <col min="3074" max="3074" width="2.140625" style="127" customWidth="1"/>
    <col min="3075" max="3075" width="3.140625" style="127" customWidth="1"/>
    <col min="3076" max="3076" width="14.85546875" style="127" customWidth="1"/>
    <col min="3077" max="3077" width="13.85546875" style="127" customWidth="1"/>
    <col min="3078" max="3078" width="11.42578125" style="127" customWidth="1"/>
    <col min="3079" max="3079" width="14.7109375" style="127" customWidth="1"/>
    <col min="3080" max="3080" width="11.7109375" style="127" customWidth="1"/>
    <col min="3081" max="3081" width="14.140625" style="127" customWidth="1"/>
    <col min="3082" max="3082" width="3" style="127" customWidth="1"/>
    <col min="3083" max="3083" width="2.5703125" style="127" customWidth="1"/>
    <col min="3084" max="3328" width="18.28515625" style="127"/>
    <col min="3329" max="3329" width="1" style="127" customWidth="1"/>
    <col min="3330" max="3330" width="2.140625" style="127" customWidth="1"/>
    <col min="3331" max="3331" width="3.140625" style="127" customWidth="1"/>
    <col min="3332" max="3332" width="14.85546875" style="127" customWidth="1"/>
    <col min="3333" max="3333" width="13.85546875" style="127" customWidth="1"/>
    <col min="3334" max="3334" width="11.42578125" style="127" customWidth="1"/>
    <col min="3335" max="3335" width="14.7109375" style="127" customWidth="1"/>
    <col min="3336" max="3336" width="11.7109375" style="127" customWidth="1"/>
    <col min="3337" max="3337" width="14.140625" style="127" customWidth="1"/>
    <col min="3338" max="3338" width="3" style="127" customWidth="1"/>
    <col min="3339" max="3339" width="2.5703125" style="127" customWidth="1"/>
    <col min="3340" max="3584" width="18.28515625" style="127"/>
    <col min="3585" max="3585" width="1" style="127" customWidth="1"/>
    <col min="3586" max="3586" width="2.140625" style="127" customWidth="1"/>
    <col min="3587" max="3587" width="3.140625" style="127" customWidth="1"/>
    <col min="3588" max="3588" width="14.85546875" style="127" customWidth="1"/>
    <col min="3589" max="3589" width="13.85546875" style="127" customWidth="1"/>
    <col min="3590" max="3590" width="11.42578125" style="127" customWidth="1"/>
    <col min="3591" max="3591" width="14.7109375" style="127" customWidth="1"/>
    <col min="3592" max="3592" width="11.7109375" style="127" customWidth="1"/>
    <col min="3593" max="3593" width="14.140625" style="127" customWidth="1"/>
    <col min="3594" max="3594" width="3" style="127" customWidth="1"/>
    <col min="3595" max="3595" width="2.5703125" style="127" customWidth="1"/>
    <col min="3596" max="3840" width="18.28515625" style="127"/>
    <col min="3841" max="3841" width="1" style="127" customWidth="1"/>
    <col min="3842" max="3842" width="2.140625" style="127" customWidth="1"/>
    <col min="3843" max="3843" width="3.140625" style="127" customWidth="1"/>
    <col min="3844" max="3844" width="14.85546875" style="127" customWidth="1"/>
    <col min="3845" max="3845" width="13.85546875" style="127" customWidth="1"/>
    <col min="3846" max="3846" width="11.42578125" style="127" customWidth="1"/>
    <col min="3847" max="3847" width="14.7109375" style="127" customWidth="1"/>
    <col min="3848" max="3848" width="11.7109375" style="127" customWidth="1"/>
    <col min="3849" max="3849" width="14.140625" style="127" customWidth="1"/>
    <col min="3850" max="3850" width="3" style="127" customWidth="1"/>
    <col min="3851" max="3851" width="2.5703125" style="127" customWidth="1"/>
    <col min="3852" max="4096" width="18.28515625" style="127"/>
    <col min="4097" max="4097" width="1" style="127" customWidth="1"/>
    <col min="4098" max="4098" width="2.140625" style="127" customWidth="1"/>
    <col min="4099" max="4099" width="3.140625" style="127" customWidth="1"/>
    <col min="4100" max="4100" width="14.85546875" style="127" customWidth="1"/>
    <col min="4101" max="4101" width="13.85546875" style="127" customWidth="1"/>
    <col min="4102" max="4102" width="11.42578125" style="127" customWidth="1"/>
    <col min="4103" max="4103" width="14.7109375" style="127" customWidth="1"/>
    <col min="4104" max="4104" width="11.7109375" style="127" customWidth="1"/>
    <col min="4105" max="4105" width="14.140625" style="127" customWidth="1"/>
    <col min="4106" max="4106" width="3" style="127" customWidth="1"/>
    <col min="4107" max="4107" width="2.5703125" style="127" customWidth="1"/>
    <col min="4108" max="4352" width="18.28515625" style="127"/>
    <col min="4353" max="4353" width="1" style="127" customWidth="1"/>
    <col min="4354" max="4354" width="2.140625" style="127" customWidth="1"/>
    <col min="4355" max="4355" width="3.140625" style="127" customWidth="1"/>
    <col min="4356" max="4356" width="14.85546875" style="127" customWidth="1"/>
    <col min="4357" max="4357" width="13.85546875" style="127" customWidth="1"/>
    <col min="4358" max="4358" width="11.42578125" style="127" customWidth="1"/>
    <col min="4359" max="4359" width="14.7109375" style="127" customWidth="1"/>
    <col min="4360" max="4360" width="11.7109375" style="127" customWidth="1"/>
    <col min="4361" max="4361" width="14.140625" style="127" customWidth="1"/>
    <col min="4362" max="4362" width="3" style="127" customWidth="1"/>
    <col min="4363" max="4363" width="2.5703125" style="127" customWidth="1"/>
    <col min="4364" max="4608" width="18.28515625" style="127"/>
    <col min="4609" max="4609" width="1" style="127" customWidth="1"/>
    <col min="4610" max="4610" width="2.140625" style="127" customWidth="1"/>
    <col min="4611" max="4611" width="3.140625" style="127" customWidth="1"/>
    <col min="4612" max="4612" width="14.85546875" style="127" customWidth="1"/>
    <col min="4613" max="4613" width="13.85546875" style="127" customWidth="1"/>
    <col min="4614" max="4614" width="11.42578125" style="127" customWidth="1"/>
    <col min="4615" max="4615" width="14.7109375" style="127" customWidth="1"/>
    <col min="4616" max="4616" width="11.7109375" style="127" customWidth="1"/>
    <col min="4617" max="4617" width="14.140625" style="127" customWidth="1"/>
    <col min="4618" max="4618" width="3" style="127" customWidth="1"/>
    <col min="4619" max="4619" width="2.5703125" style="127" customWidth="1"/>
    <col min="4620" max="4864" width="18.28515625" style="127"/>
    <col min="4865" max="4865" width="1" style="127" customWidth="1"/>
    <col min="4866" max="4866" width="2.140625" style="127" customWidth="1"/>
    <col min="4867" max="4867" width="3.140625" style="127" customWidth="1"/>
    <col min="4868" max="4868" width="14.85546875" style="127" customWidth="1"/>
    <col min="4869" max="4869" width="13.85546875" style="127" customWidth="1"/>
    <col min="4870" max="4870" width="11.42578125" style="127" customWidth="1"/>
    <col min="4871" max="4871" width="14.7109375" style="127" customWidth="1"/>
    <col min="4872" max="4872" width="11.7109375" style="127" customWidth="1"/>
    <col min="4873" max="4873" width="14.140625" style="127" customWidth="1"/>
    <col min="4874" max="4874" width="3" style="127" customWidth="1"/>
    <col min="4875" max="4875" width="2.5703125" style="127" customWidth="1"/>
    <col min="4876" max="5120" width="18.28515625" style="127"/>
    <col min="5121" max="5121" width="1" style="127" customWidth="1"/>
    <col min="5122" max="5122" width="2.140625" style="127" customWidth="1"/>
    <col min="5123" max="5123" width="3.140625" style="127" customWidth="1"/>
    <col min="5124" max="5124" width="14.85546875" style="127" customWidth="1"/>
    <col min="5125" max="5125" width="13.85546875" style="127" customWidth="1"/>
    <col min="5126" max="5126" width="11.42578125" style="127" customWidth="1"/>
    <col min="5127" max="5127" width="14.7109375" style="127" customWidth="1"/>
    <col min="5128" max="5128" width="11.7109375" style="127" customWidth="1"/>
    <col min="5129" max="5129" width="14.140625" style="127" customWidth="1"/>
    <col min="5130" max="5130" width="3" style="127" customWidth="1"/>
    <col min="5131" max="5131" width="2.5703125" style="127" customWidth="1"/>
    <col min="5132" max="5376" width="18.28515625" style="127"/>
    <col min="5377" max="5377" width="1" style="127" customWidth="1"/>
    <col min="5378" max="5378" width="2.140625" style="127" customWidth="1"/>
    <col min="5379" max="5379" width="3.140625" style="127" customWidth="1"/>
    <col min="5380" max="5380" width="14.85546875" style="127" customWidth="1"/>
    <col min="5381" max="5381" width="13.85546875" style="127" customWidth="1"/>
    <col min="5382" max="5382" width="11.42578125" style="127" customWidth="1"/>
    <col min="5383" max="5383" width="14.7109375" style="127" customWidth="1"/>
    <col min="5384" max="5384" width="11.7109375" style="127" customWidth="1"/>
    <col min="5385" max="5385" width="14.140625" style="127" customWidth="1"/>
    <col min="5386" max="5386" width="3" style="127" customWidth="1"/>
    <col min="5387" max="5387" width="2.5703125" style="127" customWidth="1"/>
    <col min="5388" max="5632" width="18.28515625" style="127"/>
    <col min="5633" max="5633" width="1" style="127" customWidth="1"/>
    <col min="5634" max="5634" width="2.140625" style="127" customWidth="1"/>
    <col min="5635" max="5635" width="3.140625" style="127" customWidth="1"/>
    <col min="5636" max="5636" width="14.85546875" style="127" customWidth="1"/>
    <col min="5637" max="5637" width="13.85546875" style="127" customWidth="1"/>
    <col min="5638" max="5638" width="11.42578125" style="127" customWidth="1"/>
    <col min="5639" max="5639" width="14.7109375" style="127" customWidth="1"/>
    <col min="5640" max="5640" width="11.7109375" style="127" customWidth="1"/>
    <col min="5641" max="5641" width="14.140625" style="127" customWidth="1"/>
    <col min="5642" max="5642" width="3" style="127" customWidth="1"/>
    <col min="5643" max="5643" width="2.5703125" style="127" customWidth="1"/>
    <col min="5644" max="5888" width="18.28515625" style="127"/>
    <col min="5889" max="5889" width="1" style="127" customWidth="1"/>
    <col min="5890" max="5890" width="2.140625" style="127" customWidth="1"/>
    <col min="5891" max="5891" width="3.140625" style="127" customWidth="1"/>
    <col min="5892" max="5892" width="14.85546875" style="127" customWidth="1"/>
    <col min="5893" max="5893" width="13.85546875" style="127" customWidth="1"/>
    <col min="5894" max="5894" width="11.42578125" style="127" customWidth="1"/>
    <col min="5895" max="5895" width="14.7109375" style="127" customWidth="1"/>
    <col min="5896" max="5896" width="11.7109375" style="127" customWidth="1"/>
    <col min="5897" max="5897" width="14.140625" style="127" customWidth="1"/>
    <col min="5898" max="5898" width="3" style="127" customWidth="1"/>
    <col min="5899" max="5899" width="2.5703125" style="127" customWidth="1"/>
    <col min="5900" max="6144" width="18.28515625" style="127"/>
    <col min="6145" max="6145" width="1" style="127" customWidth="1"/>
    <col min="6146" max="6146" width="2.140625" style="127" customWidth="1"/>
    <col min="6147" max="6147" width="3.140625" style="127" customWidth="1"/>
    <col min="6148" max="6148" width="14.85546875" style="127" customWidth="1"/>
    <col min="6149" max="6149" width="13.85546875" style="127" customWidth="1"/>
    <col min="6150" max="6150" width="11.42578125" style="127" customWidth="1"/>
    <col min="6151" max="6151" width="14.7109375" style="127" customWidth="1"/>
    <col min="6152" max="6152" width="11.7109375" style="127" customWidth="1"/>
    <col min="6153" max="6153" width="14.140625" style="127" customWidth="1"/>
    <col min="6154" max="6154" width="3" style="127" customWidth="1"/>
    <col min="6155" max="6155" width="2.5703125" style="127" customWidth="1"/>
    <col min="6156" max="6400" width="18.28515625" style="127"/>
    <col min="6401" max="6401" width="1" style="127" customWidth="1"/>
    <col min="6402" max="6402" width="2.140625" style="127" customWidth="1"/>
    <col min="6403" max="6403" width="3.140625" style="127" customWidth="1"/>
    <col min="6404" max="6404" width="14.85546875" style="127" customWidth="1"/>
    <col min="6405" max="6405" width="13.85546875" style="127" customWidth="1"/>
    <col min="6406" max="6406" width="11.42578125" style="127" customWidth="1"/>
    <col min="6407" max="6407" width="14.7109375" style="127" customWidth="1"/>
    <col min="6408" max="6408" width="11.7109375" style="127" customWidth="1"/>
    <col min="6409" max="6409" width="14.140625" style="127" customWidth="1"/>
    <col min="6410" max="6410" width="3" style="127" customWidth="1"/>
    <col min="6411" max="6411" width="2.5703125" style="127" customWidth="1"/>
    <col min="6412" max="6656" width="18.28515625" style="127"/>
    <col min="6657" max="6657" width="1" style="127" customWidth="1"/>
    <col min="6658" max="6658" width="2.140625" style="127" customWidth="1"/>
    <col min="6659" max="6659" width="3.140625" style="127" customWidth="1"/>
    <col min="6660" max="6660" width="14.85546875" style="127" customWidth="1"/>
    <col min="6661" max="6661" width="13.85546875" style="127" customWidth="1"/>
    <col min="6662" max="6662" width="11.42578125" style="127" customWidth="1"/>
    <col min="6663" max="6663" width="14.7109375" style="127" customWidth="1"/>
    <col min="6664" max="6664" width="11.7109375" style="127" customWidth="1"/>
    <col min="6665" max="6665" width="14.140625" style="127" customWidth="1"/>
    <col min="6666" max="6666" width="3" style="127" customWidth="1"/>
    <col min="6667" max="6667" width="2.5703125" style="127" customWidth="1"/>
    <col min="6668" max="6912" width="18.28515625" style="127"/>
    <col min="6913" max="6913" width="1" style="127" customWidth="1"/>
    <col min="6914" max="6914" width="2.140625" style="127" customWidth="1"/>
    <col min="6915" max="6915" width="3.140625" style="127" customWidth="1"/>
    <col min="6916" max="6916" width="14.85546875" style="127" customWidth="1"/>
    <col min="6917" max="6917" width="13.85546875" style="127" customWidth="1"/>
    <col min="6918" max="6918" width="11.42578125" style="127" customWidth="1"/>
    <col min="6919" max="6919" width="14.7109375" style="127" customWidth="1"/>
    <col min="6920" max="6920" width="11.7109375" style="127" customWidth="1"/>
    <col min="6921" max="6921" width="14.140625" style="127" customWidth="1"/>
    <col min="6922" max="6922" width="3" style="127" customWidth="1"/>
    <col min="6923" max="6923" width="2.5703125" style="127" customWidth="1"/>
    <col min="6924" max="7168" width="18.28515625" style="127"/>
    <col min="7169" max="7169" width="1" style="127" customWidth="1"/>
    <col min="7170" max="7170" width="2.140625" style="127" customWidth="1"/>
    <col min="7171" max="7171" width="3.140625" style="127" customWidth="1"/>
    <col min="7172" max="7172" width="14.85546875" style="127" customWidth="1"/>
    <col min="7173" max="7173" width="13.85546875" style="127" customWidth="1"/>
    <col min="7174" max="7174" width="11.42578125" style="127" customWidth="1"/>
    <col min="7175" max="7175" width="14.7109375" style="127" customWidth="1"/>
    <col min="7176" max="7176" width="11.7109375" style="127" customWidth="1"/>
    <col min="7177" max="7177" width="14.140625" style="127" customWidth="1"/>
    <col min="7178" max="7178" width="3" style="127" customWidth="1"/>
    <col min="7179" max="7179" width="2.5703125" style="127" customWidth="1"/>
    <col min="7180" max="7424" width="18.28515625" style="127"/>
    <col min="7425" max="7425" width="1" style="127" customWidth="1"/>
    <col min="7426" max="7426" width="2.140625" style="127" customWidth="1"/>
    <col min="7427" max="7427" width="3.140625" style="127" customWidth="1"/>
    <col min="7428" max="7428" width="14.85546875" style="127" customWidth="1"/>
    <col min="7429" max="7429" width="13.85546875" style="127" customWidth="1"/>
    <col min="7430" max="7430" width="11.42578125" style="127" customWidth="1"/>
    <col min="7431" max="7431" width="14.7109375" style="127" customWidth="1"/>
    <col min="7432" max="7432" width="11.7109375" style="127" customWidth="1"/>
    <col min="7433" max="7433" width="14.140625" style="127" customWidth="1"/>
    <col min="7434" max="7434" width="3" style="127" customWidth="1"/>
    <col min="7435" max="7435" width="2.5703125" style="127" customWidth="1"/>
    <col min="7436" max="7680" width="18.28515625" style="127"/>
    <col min="7681" max="7681" width="1" style="127" customWidth="1"/>
    <col min="7682" max="7682" width="2.140625" style="127" customWidth="1"/>
    <col min="7683" max="7683" width="3.140625" style="127" customWidth="1"/>
    <col min="7684" max="7684" width="14.85546875" style="127" customWidth="1"/>
    <col min="7685" max="7685" width="13.85546875" style="127" customWidth="1"/>
    <col min="7686" max="7686" width="11.42578125" style="127" customWidth="1"/>
    <col min="7687" max="7687" width="14.7109375" style="127" customWidth="1"/>
    <col min="7688" max="7688" width="11.7109375" style="127" customWidth="1"/>
    <col min="7689" max="7689" width="14.140625" style="127" customWidth="1"/>
    <col min="7690" max="7690" width="3" style="127" customWidth="1"/>
    <col min="7691" max="7691" width="2.5703125" style="127" customWidth="1"/>
    <col min="7692" max="7936" width="18.28515625" style="127"/>
    <col min="7937" max="7937" width="1" style="127" customWidth="1"/>
    <col min="7938" max="7938" width="2.140625" style="127" customWidth="1"/>
    <col min="7939" max="7939" width="3.140625" style="127" customWidth="1"/>
    <col min="7940" max="7940" width="14.85546875" style="127" customWidth="1"/>
    <col min="7941" max="7941" width="13.85546875" style="127" customWidth="1"/>
    <col min="7942" max="7942" width="11.42578125" style="127" customWidth="1"/>
    <col min="7943" max="7943" width="14.7109375" style="127" customWidth="1"/>
    <col min="7944" max="7944" width="11.7109375" style="127" customWidth="1"/>
    <col min="7945" max="7945" width="14.140625" style="127" customWidth="1"/>
    <col min="7946" max="7946" width="3" style="127" customWidth="1"/>
    <col min="7947" max="7947" width="2.5703125" style="127" customWidth="1"/>
    <col min="7948" max="8192" width="18.28515625" style="127"/>
    <col min="8193" max="8193" width="1" style="127" customWidth="1"/>
    <col min="8194" max="8194" width="2.140625" style="127" customWidth="1"/>
    <col min="8195" max="8195" width="3.140625" style="127" customWidth="1"/>
    <col min="8196" max="8196" width="14.85546875" style="127" customWidth="1"/>
    <col min="8197" max="8197" width="13.85546875" style="127" customWidth="1"/>
    <col min="8198" max="8198" width="11.42578125" style="127" customWidth="1"/>
    <col min="8199" max="8199" width="14.7109375" style="127" customWidth="1"/>
    <col min="8200" max="8200" width="11.7109375" style="127" customWidth="1"/>
    <col min="8201" max="8201" width="14.140625" style="127" customWidth="1"/>
    <col min="8202" max="8202" width="3" style="127" customWidth="1"/>
    <col min="8203" max="8203" width="2.5703125" style="127" customWidth="1"/>
    <col min="8204" max="8448" width="18.28515625" style="127"/>
    <col min="8449" max="8449" width="1" style="127" customWidth="1"/>
    <col min="8450" max="8450" width="2.140625" style="127" customWidth="1"/>
    <col min="8451" max="8451" width="3.140625" style="127" customWidth="1"/>
    <col min="8452" max="8452" width="14.85546875" style="127" customWidth="1"/>
    <col min="8453" max="8453" width="13.85546875" style="127" customWidth="1"/>
    <col min="8454" max="8454" width="11.42578125" style="127" customWidth="1"/>
    <col min="8455" max="8455" width="14.7109375" style="127" customWidth="1"/>
    <col min="8456" max="8456" width="11.7109375" style="127" customWidth="1"/>
    <col min="8457" max="8457" width="14.140625" style="127" customWidth="1"/>
    <col min="8458" max="8458" width="3" style="127" customWidth="1"/>
    <col min="8459" max="8459" width="2.5703125" style="127" customWidth="1"/>
    <col min="8460" max="8704" width="18.28515625" style="127"/>
    <col min="8705" max="8705" width="1" style="127" customWidth="1"/>
    <col min="8706" max="8706" width="2.140625" style="127" customWidth="1"/>
    <col min="8707" max="8707" width="3.140625" style="127" customWidth="1"/>
    <col min="8708" max="8708" width="14.85546875" style="127" customWidth="1"/>
    <col min="8709" max="8709" width="13.85546875" style="127" customWidth="1"/>
    <col min="8710" max="8710" width="11.42578125" style="127" customWidth="1"/>
    <col min="8711" max="8711" width="14.7109375" style="127" customWidth="1"/>
    <col min="8712" max="8712" width="11.7109375" style="127" customWidth="1"/>
    <col min="8713" max="8713" width="14.140625" style="127" customWidth="1"/>
    <col min="8714" max="8714" width="3" style="127" customWidth="1"/>
    <col min="8715" max="8715" width="2.5703125" style="127" customWidth="1"/>
    <col min="8716" max="8960" width="18.28515625" style="127"/>
    <col min="8961" max="8961" width="1" style="127" customWidth="1"/>
    <col min="8962" max="8962" width="2.140625" style="127" customWidth="1"/>
    <col min="8963" max="8963" width="3.140625" style="127" customWidth="1"/>
    <col min="8964" max="8964" width="14.85546875" style="127" customWidth="1"/>
    <col min="8965" max="8965" width="13.85546875" style="127" customWidth="1"/>
    <col min="8966" max="8966" width="11.42578125" style="127" customWidth="1"/>
    <col min="8967" max="8967" width="14.7109375" style="127" customWidth="1"/>
    <col min="8968" max="8968" width="11.7109375" style="127" customWidth="1"/>
    <col min="8969" max="8969" width="14.140625" style="127" customWidth="1"/>
    <col min="8970" max="8970" width="3" style="127" customWidth="1"/>
    <col min="8971" max="8971" width="2.5703125" style="127" customWidth="1"/>
    <col min="8972" max="9216" width="18.28515625" style="127"/>
    <col min="9217" max="9217" width="1" style="127" customWidth="1"/>
    <col min="9218" max="9218" width="2.140625" style="127" customWidth="1"/>
    <col min="9219" max="9219" width="3.140625" style="127" customWidth="1"/>
    <col min="9220" max="9220" width="14.85546875" style="127" customWidth="1"/>
    <col min="9221" max="9221" width="13.85546875" style="127" customWidth="1"/>
    <col min="9222" max="9222" width="11.42578125" style="127" customWidth="1"/>
    <col min="9223" max="9223" width="14.7109375" style="127" customWidth="1"/>
    <col min="9224" max="9224" width="11.7109375" style="127" customWidth="1"/>
    <col min="9225" max="9225" width="14.140625" style="127" customWidth="1"/>
    <col min="9226" max="9226" width="3" style="127" customWidth="1"/>
    <col min="9227" max="9227" width="2.5703125" style="127" customWidth="1"/>
    <col min="9228" max="9472" width="18.28515625" style="127"/>
    <col min="9473" max="9473" width="1" style="127" customWidth="1"/>
    <col min="9474" max="9474" width="2.140625" style="127" customWidth="1"/>
    <col min="9475" max="9475" width="3.140625" style="127" customWidth="1"/>
    <col min="9476" max="9476" width="14.85546875" style="127" customWidth="1"/>
    <col min="9477" max="9477" width="13.85546875" style="127" customWidth="1"/>
    <col min="9478" max="9478" width="11.42578125" style="127" customWidth="1"/>
    <col min="9479" max="9479" width="14.7109375" style="127" customWidth="1"/>
    <col min="9480" max="9480" width="11.7109375" style="127" customWidth="1"/>
    <col min="9481" max="9481" width="14.140625" style="127" customWidth="1"/>
    <col min="9482" max="9482" width="3" style="127" customWidth="1"/>
    <col min="9483" max="9483" width="2.5703125" style="127" customWidth="1"/>
    <col min="9484" max="9728" width="18.28515625" style="127"/>
    <col min="9729" max="9729" width="1" style="127" customWidth="1"/>
    <col min="9730" max="9730" width="2.140625" style="127" customWidth="1"/>
    <col min="9731" max="9731" width="3.140625" style="127" customWidth="1"/>
    <col min="9732" max="9732" width="14.85546875" style="127" customWidth="1"/>
    <col min="9733" max="9733" width="13.85546875" style="127" customWidth="1"/>
    <col min="9734" max="9734" width="11.42578125" style="127" customWidth="1"/>
    <col min="9735" max="9735" width="14.7109375" style="127" customWidth="1"/>
    <col min="9736" max="9736" width="11.7109375" style="127" customWidth="1"/>
    <col min="9737" max="9737" width="14.140625" style="127" customWidth="1"/>
    <col min="9738" max="9738" width="3" style="127" customWidth="1"/>
    <col min="9739" max="9739" width="2.5703125" style="127" customWidth="1"/>
    <col min="9740" max="9984" width="18.28515625" style="127"/>
    <col min="9985" max="9985" width="1" style="127" customWidth="1"/>
    <col min="9986" max="9986" width="2.140625" style="127" customWidth="1"/>
    <col min="9987" max="9987" width="3.140625" style="127" customWidth="1"/>
    <col min="9988" max="9988" width="14.85546875" style="127" customWidth="1"/>
    <col min="9989" max="9989" width="13.85546875" style="127" customWidth="1"/>
    <col min="9990" max="9990" width="11.42578125" style="127" customWidth="1"/>
    <col min="9991" max="9991" width="14.7109375" style="127" customWidth="1"/>
    <col min="9992" max="9992" width="11.7109375" style="127" customWidth="1"/>
    <col min="9993" max="9993" width="14.140625" style="127" customWidth="1"/>
    <col min="9994" max="9994" width="3" style="127" customWidth="1"/>
    <col min="9995" max="9995" width="2.5703125" style="127" customWidth="1"/>
    <col min="9996" max="10240" width="18.28515625" style="127"/>
    <col min="10241" max="10241" width="1" style="127" customWidth="1"/>
    <col min="10242" max="10242" width="2.140625" style="127" customWidth="1"/>
    <col min="10243" max="10243" width="3.140625" style="127" customWidth="1"/>
    <col min="10244" max="10244" width="14.85546875" style="127" customWidth="1"/>
    <col min="10245" max="10245" width="13.85546875" style="127" customWidth="1"/>
    <col min="10246" max="10246" width="11.42578125" style="127" customWidth="1"/>
    <col min="10247" max="10247" width="14.7109375" style="127" customWidth="1"/>
    <col min="10248" max="10248" width="11.7109375" style="127" customWidth="1"/>
    <col min="10249" max="10249" width="14.140625" style="127" customWidth="1"/>
    <col min="10250" max="10250" width="3" style="127" customWidth="1"/>
    <col min="10251" max="10251" width="2.5703125" style="127" customWidth="1"/>
    <col min="10252" max="10496" width="18.28515625" style="127"/>
    <col min="10497" max="10497" width="1" style="127" customWidth="1"/>
    <col min="10498" max="10498" width="2.140625" style="127" customWidth="1"/>
    <col min="10499" max="10499" width="3.140625" style="127" customWidth="1"/>
    <col min="10500" max="10500" width="14.85546875" style="127" customWidth="1"/>
    <col min="10501" max="10501" width="13.85546875" style="127" customWidth="1"/>
    <col min="10502" max="10502" width="11.42578125" style="127" customWidth="1"/>
    <col min="10503" max="10503" width="14.7109375" style="127" customWidth="1"/>
    <col min="10504" max="10504" width="11.7109375" style="127" customWidth="1"/>
    <col min="10505" max="10505" width="14.140625" style="127" customWidth="1"/>
    <col min="10506" max="10506" width="3" style="127" customWidth="1"/>
    <col min="10507" max="10507" width="2.5703125" style="127" customWidth="1"/>
    <col min="10508" max="10752" width="18.28515625" style="127"/>
    <col min="10753" max="10753" width="1" style="127" customWidth="1"/>
    <col min="10754" max="10754" width="2.140625" style="127" customWidth="1"/>
    <col min="10755" max="10755" width="3.140625" style="127" customWidth="1"/>
    <col min="10756" max="10756" width="14.85546875" style="127" customWidth="1"/>
    <col min="10757" max="10757" width="13.85546875" style="127" customWidth="1"/>
    <col min="10758" max="10758" width="11.42578125" style="127" customWidth="1"/>
    <col min="10759" max="10759" width="14.7109375" style="127" customWidth="1"/>
    <col min="10760" max="10760" width="11.7109375" style="127" customWidth="1"/>
    <col min="10761" max="10761" width="14.140625" style="127" customWidth="1"/>
    <col min="10762" max="10762" width="3" style="127" customWidth="1"/>
    <col min="10763" max="10763" width="2.5703125" style="127" customWidth="1"/>
    <col min="10764" max="11008" width="18.28515625" style="127"/>
    <col min="11009" max="11009" width="1" style="127" customWidth="1"/>
    <col min="11010" max="11010" width="2.140625" style="127" customWidth="1"/>
    <col min="11011" max="11011" width="3.140625" style="127" customWidth="1"/>
    <col min="11012" max="11012" width="14.85546875" style="127" customWidth="1"/>
    <col min="11013" max="11013" width="13.85546875" style="127" customWidth="1"/>
    <col min="11014" max="11014" width="11.42578125" style="127" customWidth="1"/>
    <col min="11015" max="11015" width="14.7109375" style="127" customWidth="1"/>
    <col min="11016" max="11016" width="11.7109375" style="127" customWidth="1"/>
    <col min="11017" max="11017" width="14.140625" style="127" customWidth="1"/>
    <col min="11018" max="11018" width="3" style="127" customWidth="1"/>
    <col min="11019" max="11019" width="2.5703125" style="127" customWidth="1"/>
    <col min="11020" max="11264" width="18.28515625" style="127"/>
    <col min="11265" max="11265" width="1" style="127" customWidth="1"/>
    <col min="11266" max="11266" width="2.140625" style="127" customWidth="1"/>
    <col min="11267" max="11267" width="3.140625" style="127" customWidth="1"/>
    <col min="11268" max="11268" width="14.85546875" style="127" customWidth="1"/>
    <col min="11269" max="11269" width="13.85546875" style="127" customWidth="1"/>
    <col min="11270" max="11270" width="11.42578125" style="127" customWidth="1"/>
    <col min="11271" max="11271" width="14.7109375" style="127" customWidth="1"/>
    <col min="11272" max="11272" width="11.7109375" style="127" customWidth="1"/>
    <col min="11273" max="11273" width="14.140625" style="127" customWidth="1"/>
    <col min="11274" max="11274" width="3" style="127" customWidth="1"/>
    <col min="11275" max="11275" width="2.5703125" style="127" customWidth="1"/>
    <col min="11276" max="11520" width="18.28515625" style="127"/>
    <col min="11521" max="11521" width="1" style="127" customWidth="1"/>
    <col min="11522" max="11522" width="2.140625" style="127" customWidth="1"/>
    <col min="11523" max="11523" width="3.140625" style="127" customWidth="1"/>
    <col min="11524" max="11524" width="14.85546875" style="127" customWidth="1"/>
    <col min="11525" max="11525" width="13.85546875" style="127" customWidth="1"/>
    <col min="11526" max="11526" width="11.42578125" style="127" customWidth="1"/>
    <col min="11527" max="11527" width="14.7109375" style="127" customWidth="1"/>
    <col min="11528" max="11528" width="11.7109375" style="127" customWidth="1"/>
    <col min="11529" max="11529" width="14.140625" style="127" customWidth="1"/>
    <col min="11530" max="11530" width="3" style="127" customWidth="1"/>
    <col min="11531" max="11531" width="2.5703125" style="127" customWidth="1"/>
    <col min="11532" max="11776" width="18.28515625" style="127"/>
    <col min="11777" max="11777" width="1" style="127" customWidth="1"/>
    <col min="11778" max="11778" width="2.140625" style="127" customWidth="1"/>
    <col min="11779" max="11779" width="3.140625" style="127" customWidth="1"/>
    <col min="11780" max="11780" width="14.85546875" style="127" customWidth="1"/>
    <col min="11781" max="11781" width="13.85546875" style="127" customWidth="1"/>
    <col min="11782" max="11782" width="11.42578125" style="127" customWidth="1"/>
    <col min="11783" max="11783" width="14.7109375" style="127" customWidth="1"/>
    <col min="11784" max="11784" width="11.7109375" style="127" customWidth="1"/>
    <col min="11785" max="11785" width="14.140625" style="127" customWidth="1"/>
    <col min="11786" max="11786" width="3" style="127" customWidth="1"/>
    <col min="11787" max="11787" width="2.5703125" style="127" customWidth="1"/>
    <col min="11788" max="12032" width="18.28515625" style="127"/>
    <col min="12033" max="12033" width="1" style="127" customWidth="1"/>
    <col min="12034" max="12034" width="2.140625" style="127" customWidth="1"/>
    <col min="12035" max="12035" width="3.140625" style="127" customWidth="1"/>
    <col min="12036" max="12036" width="14.85546875" style="127" customWidth="1"/>
    <col min="12037" max="12037" width="13.85546875" style="127" customWidth="1"/>
    <col min="12038" max="12038" width="11.42578125" style="127" customWidth="1"/>
    <col min="12039" max="12039" width="14.7109375" style="127" customWidth="1"/>
    <col min="12040" max="12040" width="11.7109375" style="127" customWidth="1"/>
    <col min="12041" max="12041" width="14.140625" style="127" customWidth="1"/>
    <col min="12042" max="12042" width="3" style="127" customWidth="1"/>
    <col min="12043" max="12043" width="2.5703125" style="127" customWidth="1"/>
    <col min="12044" max="12288" width="18.28515625" style="127"/>
    <col min="12289" max="12289" width="1" style="127" customWidth="1"/>
    <col min="12290" max="12290" width="2.140625" style="127" customWidth="1"/>
    <col min="12291" max="12291" width="3.140625" style="127" customWidth="1"/>
    <col min="12292" max="12292" width="14.85546875" style="127" customWidth="1"/>
    <col min="12293" max="12293" width="13.85546875" style="127" customWidth="1"/>
    <col min="12294" max="12294" width="11.42578125" style="127" customWidth="1"/>
    <col min="12295" max="12295" width="14.7109375" style="127" customWidth="1"/>
    <col min="12296" max="12296" width="11.7109375" style="127" customWidth="1"/>
    <col min="12297" max="12297" width="14.140625" style="127" customWidth="1"/>
    <col min="12298" max="12298" width="3" style="127" customWidth="1"/>
    <col min="12299" max="12299" width="2.5703125" style="127" customWidth="1"/>
    <col min="12300" max="12544" width="18.28515625" style="127"/>
    <col min="12545" max="12545" width="1" style="127" customWidth="1"/>
    <col min="12546" max="12546" width="2.140625" style="127" customWidth="1"/>
    <col min="12547" max="12547" width="3.140625" style="127" customWidth="1"/>
    <col min="12548" max="12548" width="14.85546875" style="127" customWidth="1"/>
    <col min="12549" max="12549" width="13.85546875" style="127" customWidth="1"/>
    <col min="12550" max="12550" width="11.42578125" style="127" customWidth="1"/>
    <col min="12551" max="12551" width="14.7109375" style="127" customWidth="1"/>
    <col min="12552" max="12552" width="11.7109375" style="127" customWidth="1"/>
    <col min="12553" max="12553" width="14.140625" style="127" customWidth="1"/>
    <col min="12554" max="12554" width="3" style="127" customWidth="1"/>
    <col min="12555" max="12555" width="2.5703125" style="127" customWidth="1"/>
    <col min="12556" max="12800" width="18.28515625" style="127"/>
    <col min="12801" max="12801" width="1" style="127" customWidth="1"/>
    <col min="12802" max="12802" width="2.140625" style="127" customWidth="1"/>
    <col min="12803" max="12803" width="3.140625" style="127" customWidth="1"/>
    <col min="12804" max="12804" width="14.85546875" style="127" customWidth="1"/>
    <col min="12805" max="12805" width="13.85546875" style="127" customWidth="1"/>
    <col min="12806" max="12806" width="11.42578125" style="127" customWidth="1"/>
    <col min="12807" max="12807" width="14.7109375" style="127" customWidth="1"/>
    <col min="12808" max="12808" width="11.7109375" style="127" customWidth="1"/>
    <col min="12809" max="12809" width="14.140625" style="127" customWidth="1"/>
    <col min="12810" max="12810" width="3" style="127" customWidth="1"/>
    <col min="12811" max="12811" width="2.5703125" style="127" customWidth="1"/>
    <col min="12812" max="13056" width="18.28515625" style="127"/>
    <col min="13057" max="13057" width="1" style="127" customWidth="1"/>
    <col min="13058" max="13058" width="2.140625" style="127" customWidth="1"/>
    <col min="13059" max="13059" width="3.140625" style="127" customWidth="1"/>
    <col min="13060" max="13060" width="14.85546875" style="127" customWidth="1"/>
    <col min="13061" max="13061" width="13.85546875" style="127" customWidth="1"/>
    <col min="13062" max="13062" width="11.42578125" style="127" customWidth="1"/>
    <col min="13063" max="13063" width="14.7109375" style="127" customWidth="1"/>
    <col min="13064" max="13064" width="11.7109375" style="127" customWidth="1"/>
    <col min="13065" max="13065" width="14.140625" style="127" customWidth="1"/>
    <col min="13066" max="13066" width="3" style="127" customWidth="1"/>
    <col min="13067" max="13067" width="2.5703125" style="127" customWidth="1"/>
    <col min="13068" max="13312" width="18.28515625" style="127"/>
    <col min="13313" max="13313" width="1" style="127" customWidth="1"/>
    <col min="13314" max="13314" width="2.140625" style="127" customWidth="1"/>
    <col min="13315" max="13315" width="3.140625" style="127" customWidth="1"/>
    <col min="13316" max="13316" width="14.85546875" style="127" customWidth="1"/>
    <col min="13317" max="13317" width="13.85546875" style="127" customWidth="1"/>
    <col min="13318" max="13318" width="11.42578125" style="127" customWidth="1"/>
    <col min="13319" max="13319" width="14.7109375" style="127" customWidth="1"/>
    <col min="13320" max="13320" width="11.7109375" style="127" customWidth="1"/>
    <col min="13321" max="13321" width="14.140625" style="127" customWidth="1"/>
    <col min="13322" max="13322" width="3" style="127" customWidth="1"/>
    <col min="13323" max="13323" width="2.5703125" style="127" customWidth="1"/>
    <col min="13324" max="13568" width="18.28515625" style="127"/>
    <col min="13569" max="13569" width="1" style="127" customWidth="1"/>
    <col min="13570" max="13570" width="2.140625" style="127" customWidth="1"/>
    <col min="13571" max="13571" width="3.140625" style="127" customWidth="1"/>
    <col min="13572" max="13572" width="14.85546875" style="127" customWidth="1"/>
    <col min="13573" max="13573" width="13.85546875" style="127" customWidth="1"/>
    <col min="13574" max="13574" width="11.42578125" style="127" customWidth="1"/>
    <col min="13575" max="13575" width="14.7109375" style="127" customWidth="1"/>
    <col min="13576" max="13576" width="11.7109375" style="127" customWidth="1"/>
    <col min="13577" max="13577" width="14.140625" style="127" customWidth="1"/>
    <col min="13578" max="13578" width="3" style="127" customWidth="1"/>
    <col min="13579" max="13579" width="2.5703125" style="127" customWidth="1"/>
    <col min="13580" max="13824" width="18.28515625" style="127"/>
    <col min="13825" max="13825" width="1" style="127" customWidth="1"/>
    <col min="13826" max="13826" width="2.140625" style="127" customWidth="1"/>
    <col min="13827" max="13827" width="3.140625" style="127" customWidth="1"/>
    <col min="13828" max="13828" width="14.85546875" style="127" customWidth="1"/>
    <col min="13829" max="13829" width="13.85546875" style="127" customWidth="1"/>
    <col min="13830" max="13830" width="11.42578125" style="127" customWidth="1"/>
    <col min="13831" max="13831" width="14.7109375" style="127" customWidth="1"/>
    <col min="13832" max="13832" width="11.7109375" style="127" customWidth="1"/>
    <col min="13833" max="13833" width="14.140625" style="127" customWidth="1"/>
    <col min="13834" max="13834" width="3" style="127" customWidth="1"/>
    <col min="13835" max="13835" width="2.5703125" style="127" customWidth="1"/>
    <col min="13836" max="14080" width="18.28515625" style="127"/>
    <col min="14081" max="14081" width="1" style="127" customWidth="1"/>
    <col min="14082" max="14082" width="2.140625" style="127" customWidth="1"/>
    <col min="14083" max="14083" width="3.140625" style="127" customWidth="1"/>
    <col min="14084" max="14084" width="14.85546875" style="127" customWidth="1"/>
    <col min="14085" max="14085" width="13.85546875" style="127" customWidth="1"/>
    <col min="14086" max="14086" width="11.42578125" style="127" customWidth="1"/>
    <col min="14087" max="14087" width="14.7109375" style="127" customWidth="1"/>
    <col min="14088" max="14088" width="11.7109375" style="127" customWidth="1"/>
    <col min="14089" max="14089" width="14.140625" style="127" customWidth="1"/>
    <col min="14090" max="14090" width="3" style="127" customWidth="1"/>
    <col min="14091" max="14091" width="2.5703125" style="127" customWidth="1"/>
    <col min="14092" max="14336" width="18.28515625" style="127"/>
    <col min="14337" max="14337" width="1" style="127" customWidth="1"/>
    <col min="14338" max="14338" width="2.140625" style="127" customWidth="1"/>
    <col min="14339" max="14339" width="3.140625" style="127" customWidth="1"/>
    <col min="14340" max="14340" width="14.85546875" style="127" customWidth="1"/>
    <col min="14341" max="14341" width="13.85546875" style="127" customWidth="1"/>
    <col min="14342" max="14342" width="11.42578125" style="127" customWidth="1"/>
    <col min="14343" max="14343" width="14.7109375" style="127" customWidth="1"/>
    <col min="14344" max="14344" width="11.7109375" style="127" customWidth="1"/>
    <col min="14345" max="14345" width="14.140625" style="127" customWidth="1"/>
    <col min="14346" max="14346" width="3" style="127" customWidth="1"/>
    <col min="14347" max="14347" width="2.5703125" style="127" customWidth="1"/>
    <col min="14348" max="14592" width="18.28515625" style="127"/>
    <col min="14593" max="14593" width="1" style="127" customWidth="1"/>
    <col min="14594" max="14594" width="2.140625" style="127" customWidth="1"/>
    <col min="14595" max="14595" width="3.140625" style="127" customWidth="1"/>
    <col min="14596" max="14596" width="14.85546875" style="127" customWidth="1"/>
    <col min="14597" max="14597" width="13.85546875" style="127" customWidth="1"/>
    <col min="14598" max="14598" width="11.42578125" style="127" customWidth="1"/>
    <col min="14599" max="14599" width="14.7109375" style="127" customWidth="1"/>
    <col min="14600" max="14600" width="11.7109375" style="127" customWidth="1"/>
    <col min="14601" max="14601" width="14.140625" style="127" customWidth="1"/>
    <col min="14602" max="14602" width="3" style="127" customWidth="1"/>
    <col min="14603" max="14603" width="2.5703125" style="127" customWidth="1"/>
    <col min="14604" max="14848" width="18.28515625" style="127"/>
    <col min="14849" max="14849" width="1" style="127" customWidth="1"/>
    <col min="14850" max="14850" width="2.140625" style="127" customWidth="1"/>
    <col min="14851" max="14851" width="3.140625" style="127" customWidth="1"/>
    <col min="14852" max="14852" width="14.85546875" style="127" customWidth="1"/>
    <col min="14853" max="14853" width="13.85546875" style="127" customWidth="1"/>
    <col min="14854" max="14854" width="11.42578125" style="127" customWidth="1"/>
    <col min="14855" max="14855" width="14.7109375" style="127" customWidth="1"/>
    <col min="14856" max="14856" width="11.7109375" style="127" customWidth="1"/>
    <col min="14857" max="14857" width="14.140625" style="127" customWidth="1"/>
    <col min="14858" max="14858" width="3" style="127" customWidth="1"/>
    <col min="14859" max="14859" width="2.5703125" style="127" customWidth="1"/>
    <col min="14860" max="15104" width="18.28515625" style="127"/>
    <col min="15105" max="15105" width="1" style="127" customWidth="1"/>
    <col min="15106" max="15106" width="2.140625" style="127" customWidth="1"/>
    <col min="15107" max="15107" width="3.140625" style="127" customWidth="1"/>
    <col min="15108" max="15108" width="14.85546875" style="127" customWidth="1"/>
    <col min="15109" max="15109" width="13.85546875" style="127" customWidth="1"/>
    <col min="15110" max="15110" width="11.42578125" style="127" customWidth="1"/>
    <col min="15111" max="15111" width="14.7109375" style="127" customWidth="1"/>
    <col min="15112" max="15112" width="11.7109375" style="127" customWidth="1"/>
    <col min="15113" max="15113" width="14.140625" style="127" customWidth="1"/>
    <col min="15114" max="15114" width="3" style="127" customWidth="1"/>
    <col min="15115" max="15115" width="2.5703125" style="127" customWidth="1"/>
    <col min="15116" max="15360" width="18.28515625" style="127"/>
    <col min="15361" max="15361" width="1" style="127" customWidth="1"/>
    <col min="15362" max="15362" width="2.140625" style="127" customWidth="1"/>
    <col min="15363" max="15363" width="3.140625" style="127" customWidth="1"/>
    <col min="15364" max="15364" width="14.85546875" style="127" customWidth="1"/>
    <col min="15365" max="15365" width="13.85546875" style="127" customWidth="1"/>
    <col min="15366" max="15366" width="11.42578125" style="127" customWidth="1"/>
    <col min="15367" max="15367" width="14.7109375" style="127" customWidth="1"/>
    <col min="15368" max="15368" width="11.7109375" style="127" customWidth="1"/>
    <col min="15369" max="15369" width="14.140625" style="127" customWidth="1"/>
    <col min="15370" max="15370" width="3" style="127" customWidth="1"/>
    <col min="15371" max="15371" width="2.5703125" style="127" customWidth="1"/>
    <col min="15372" max="15616" width="18.28515625" style="127"/>
    <col min="15617" max="15617" width="1" style="127" customWidth="1"/>
    <col min="15618" max="15618" width="2.140625" style="127" customWidth="1"/>
    <col min="15619" max="15619" width="3.140625" style="127" customWidth="1"/>
    <col min="15620" max="15620" width="14.85546875" style="127" customWidth="1"/>
    <col min="15621" max="15621" width="13.85546875" style="127" customWidth="1"/>
    <col min="15622" max="15622" width="11.42578125" style="127" customWidth="1"/>
    <col min="15623" max="15623" width="14.7109375" style="127" customWidth="1"/>
    <col min="15624" max="15624" width="11.7109375" style="127" customWidth="1"/>
    <col min="15625" max="15625" width="14.140625" style="127" customWidth="1"/>
    <col min="15626" max="15626" width="3" style="127" customWidth="1"/>
    <col min="15627" max="15627" width="2.5703125" style="127" customWidth="1"/>
    <col min="15628" max="15872" width="18.28515625" style="127"/>
    <col min="15873" max="15873" width="1" style="127" customWidth="1"/>
    <col min="15874" max="15874" width="2.140625" style="127" customWidth="1"/>
    <col min="15875" max="15875" width="3.140625" style="127" customWidth="1"/>
    <col min="15876" max="15876" width="14.85546875" style="127" customWidth="1"/>
    <col min="15877" max="15877" width="13.85546875" style="127" customWidth="1"/>
    <col min="15878" max="15878" width="11.42578125" style="127" customWidth="1"/>
    <col min="15879" max="15879" width="14.7109375" style="127" customWidth="1"/>
    <col min="15880" max="15880" width="11.7109375" style="127" customWidth="1"/>
    <col min="15881" max="15881" width="14.140625" style="127" customWidth="1"/>
    <col min="15882" max="15882" width="3" style="127" customWidth="1"/>
    <col min="15883" max="15883" width="2.5703125" style="127" customWidth="1"/>
    <col min="15884" max="16128" width="18.28515625" style="127"/>
    <col min="16129" max="16129" width="1" style="127" customWidth="1"/>
    <col min="16130" max="16130" width="2.140625" style="127" customWidth="1"/>
    <col min="16131" max="16131" width="3.140625" style="127" customWidth="1"/>
    <col min="16132" max="16132" width="14.85546875" style="127" customWidth="1"/>
    <col min="16133" max="16133" width="13.85546875" style="127" customWidth="1"/>
    <col min="16134" max="16134" width="11.42578125" style="127" customWidth="1"/>
    <col min="16135" max="16135" width="14.7109375" style="127" customWidth="1"/>
    <col min="16136" max="16136" width="11.7109375" style="127" customWidth="1"/>
    <col min="16137" max="16137" width="14.140625" style="127" customWidth="1"/>
    <col min="16138" max="16138" width="3" style="127" customWidth="1"/>
    <col min="16139" max="16139" width="2.5703125" style="127" customWidth="1"/>
    <col min="16140" max="16384" width="18.28515625" style="127"/>
  </cols>
  <sheetData>
    <row r="1" spans="2:13" s="85" customFormat="1" ht="13.5" thickBot="1" x14ac:dyDescent="0.25">
      <c r="K1" s="86" t="s">
        <v>43</v>
      </c>
    </row>
    <row r="2" spans="2:13" s="85" customFormat="1" ht="16.5" thickBot="1" x14ac:dyDescent="0.25">
      <c r="B2" s="194" t="s">
        <v>57</v>
      </c>
      <c r="C2" s="195"/>
      <c r="D2" s="195"/>
      <c r="E2" s="195"/>
      <c r="F2" s="195"/>
      <c r="G2" s="195"/>
      <c r="H2" s="195"/>
      <c r="I2" s="195"/>
      <c r="J2" s="195"/>
      <c r="K2" s="196"/>
    </row>
    <row r="3" spans="2:13" s="85" customFormat="1" x14ac:dyDescent="0.2">
      <c r="B3" s="87"/>
      <c r="K3" s="88"/>
    </row>
    <row r="4" spans="2:13" s="85" customFormat="1" x14ac:dyDescent="0.2">
      <c r="B4" s="87"/>
      <c r="C4" s="89"/>
      <c r="D4" s="197" t="s">
        <v>0</v>
      </c>
      <c r="E4" s="197"/>
      <c r="F4" s="197"/>
      <c r="G4" s="198"/>
      <c r="H4" s="90"/>
      <c r="I4" s="90"/>
      <c r="J4" s="90"/>
      <c r="K4" s="88"/>
    </row>
    <row r="5" spans="2:13" s="85" customFormat="1" x14ac:dyDescent="0.2">
      <c r="B5" s="87"/>
      <c r="C5" s="91"/>
      <c r="D5" s="92"/>
      <c r="E5" s="92"/>
      <c r="F5" s="92"/>
      <c r="G5" s="92"/>
      <c r="H5" s="92"/>
      <c r="I5" s="92"/>
      <c r="J5" s="93"/>
      <c r="K5" s="88"/>
    </row>
    <row r="6" spans="2:13" s="85" customFormat="1" x14ac:dyDescent="0.2">
      <c r="B6" s="87"/>
      <c r="C6" s="94"/>
      <c r="D6" s="95" t="s">
        <v>2</v>
      </c>
      <c r="E6" s="95"/>
      <c r="F6" s="95"/>
      <c r="G6" s="199"/>
      <c r="H6" s="200"/>
      <c r="I6" s="201"/>
      <c r="J6" s="96"/>
      <c r="K6" s="88"/>
    </row>
    <row r="7" spans="2:13" s="85" customFormat="1" x14ac:dyDescent="0.2">
      <c r="B7" s="87"/>
      <c r="C7" s="94"/>
      <c r="D7" s="95" t="s">
        <v>5</v>
      </c>
      <c r="E7" s="95"/>
      <c r="F7" s="95"/>
      <c r="G7" s="199"/>
      <c r="H7" s="200"/>
      <c r="I7" s="201"/>
      <c r="J7" s="96"/>
      <c r="K7" s="88"/>
    </row>
    <row r="8" spans="2:13" s="85" customFormat="1" x14ac:dyDescent="0.2">
      <c r="B8" s="87"/>
      <c r="C8" s="94"/>
      <c r="D8" s="95" t="s">
        <v>3</v>
      </c>
      <c r="E8" s="95"/>
      <c r="F8" s="95"/>
      <c r="G8" s="199"/>
      <c r="H8" s="200"/>
      <c r="I8" s="201"/>
      <c r="J8" s="96"/>
      <c r="K8" s="88"/>
    </row>
    <row r="9" spans="2:13" s="85" customFormat="1" ht="13.5" thickBot="1" x14ac:dyDescent="0.25">
      <c r="B9" s="87"/>
      <c r="C9" s="97"/>
      <c r="D9" s="98"/>
      <c r="E9" s="98"/>
      <c r="F9" s="98"/>
      <c r="G9" s="98"/>
      <c r="H9" s="98"/>
      <c r="I9" s="98"/>
      <c r="J9" s="99"/>
      <c r="K9" s="88"/>
    </row>
    <row r="10" spans="2:13" s="85" customFormat="1" ht="13.5" thickBot="1" x14ac:dyDescent="0.25">
      <c r="B10" s="100"/>
      <c r="C10" s="101"/>
      <c r="D10" s="101"/>
      <c r="E10" s="101"/>
      <c r="F10" s="101"/>
      <c r="G10" s="101"/>
      <c r="H10" s="101"/>
      <c r="I10" s="101"/>
      <c r="J10" s="101"/>
      <c r="K10" s="102"/>
    </row>
    <row r="11" spans="2:13" s="85" customFormat="1" x14ac:dyDescent="0.2"/>
    <row r="12" spans="2:13" s="85" customFormat="1" ht="13.5" thickBot="1" x14ac:dyDescent="0.25">
      <c r="B12" s="103"/>
      <c r="C12" s="104"/>
      <c r="D12" s="104"/>
      <c r="E12" s="104"/>
      <c r="F12" s="104"/>
      <c r="G12" s="104"/>
      <c r="H12" s="104"/>
      <c r="I12" s="104"/>
      <c r="J12" s="104"/>
      <c r="K12" s="105"/>
    </row>
    <row r="13" spans="2:13" s="85" customFormat="1" ht="13.5" thickBot="1" x14ac:dyDescent="0.25">
      <c r="B13" s="87"/>
      <c r="C13" s="106"/>
      <c r="D13" s="202" t="s">
        <v>22</v>
      </c>
      <c r="E13" s="202"/>
      <c r="F13" s="202"/>
      <c r="G13" s="203"/>
      <c r="K13" s="107"/>
    </row>
    <row r="14" spans="2:13" s="85" customFormat="1" x14ac:dyDescent="0.2">
      <c r="B14" s="87"/>
      <c r="C14" s="108"/>
      <c r="D14" s="109"/>
      <c r="E14" s="109"/>
      <c r="F14" s="109"/>
      <c r="G14" s="109"/>
      <c r="H14" s="110"/>
      <c r="I14" s="110"/>
      <c r="J14" s="111"/>
      <c r="K14" s="107"/>
    </row>
    <row r="15" spans="2:13" s="85" customFormat="1" x14ac:dyDescent="0.2">
      <c r="B15" s="87"/>
      <c r="C15" s="108"/>
      <c r="D15" s="109"/>
      <c r="E15" s="109"/>
      <c r="F15" s="109"/>
      <c r="G15" s="112" t="str">
        <f>IF(OR(ISTEXT(G31),ISTEXT(G33),ISTEXT(G30),ISTEXT(G47),ISTEXT(G48),G31&lt;0,G31="",G33&lt;0,G33&lt;&gt;INT(G33),G33="",G26=""),"Fehlerhafte Eingabe. Berechnung unmöglich!",IF(OR(ISNUMBER(G21)=FALSE,G21=""),"Falsche oder fehlende Datumseingabe!",""))</f>
        <v>Fehlerhafte Eingabe. Berechnung unmöglich!</v>
      </c>
      <c r="H15" s="109"/>
      <c r="I15" s="109"/>
      <c r="J15" s="113"/>
      <c r="K15" s="107"/>
    </row>
    <row r="16" spans="2:13" s="118" customFormat="1" ht="13.5" thickBot="1" x14ac:dyDescent="0.25">
      <c r="B16" s="114"/>
      <c r="C16" s="17"/>
      <c r="D16" s="19" t="s">
        <v>24</v>
      </c>
      <c r="E16" s="115"/>
      <c r="F16" s="115"/>
      <c r="G16" s="116"/>
      <c r="H16" s="115"/>
      <c r="I16" s="115"/>
      <c r="J16" s="18"/>
      <c r="K16" s="117"/>
      <c r="M16" s="85"/>
    </row>
    <row r="17" spans="2:13" s="118" customFormat="1" x14ac:dyDescent="0.2">
      <c r="B17" s="114"/>
      <c r="C17" s="17"/>
      <c r="D17" s="115"/>
      <c r="E17" s="115"/>
      <c r="F17" s="115"/>
      <c r="G17" s="116"/>
      <c r="H17" s="115"/>
      <c r="I17" s="115"/>
      <c r="J17" s="18"/>
      <c r="K17" s="117"/>
    </row>
    <row r="18" spans="2:13" s="118" customFormat="1" x14ac:dyDescent="0.2">
      <c r="B18" s="114"/>
      <c r="C18" s="17"/>
      <c r="D18" s="109" t="s">
        <v>15</v>
      </c>
      <c r="E18" s="109"/>
      <c r="F18" s="109"/>
      <c r="G18" s="119"/>
      <c r="H18" s="115"/>
      <c r="I18" s="115"/>
      <c r="J18" s="18"/>
      <c r="K18" s="117"/>
    </row>
    <row r="19" spans="2:13" s="118" customFormat="1" x14ac:dyDescent="0.2">
      <c r="B19" s="114"/>
      <c r="C19" s="17"/>
      <c r="D19" s="109" t="s">
        <v>14</v>
      </c>
      <c r="E19" s="109"/>
      <c r="F19" s="109"/>
      <c r="G19" s="188"/>
      <c r="H19" s="189"/>
      <c r="I19" s="190"/>
      <c r="J19" s="18"/>
      <c r="K19" s="117"/>
    </row>
    <row r="20" spans="2:13" s="118" customFormat="1" ht="5.0999999999999996" customHeight="1" x14ac:dyDescent="0.2">
      <c r="B20" s="114"/>
      <c r="C20" s="17"/>
      <c r="D20" s="109"/>
      <c r="E20" s="109"/>
      <c r="F20" s="109"/>
      <c r="G20" s="120"/>
      <c r="H20" s="120"/>
      <c r="I20" s="120"/>
      <c r="J20" s="18"/>
      <c r="K20" s="117"/>
    </row>
    <row r="21" spans="2:13" x14ac:dyDescent="0.2">
      <c r="B21" s="121"/>
      <c r="C21" s="122"/>
      <c r="D21" s="123" t="s">
        <v>6</v>
      </c>
      <c r="E21" s="123"/>
      <c r="F21" s="123"/>
      <c r="G21" s="124"/>
      <c r="H21" s="123"/>
      <c r="I21" s="123"/>
      <c r="J21" s="125"/>
      <c r="K21" s="126"/>
      <c r="M21" s="128"/>
    </row>
    <row r="22" spans="2:13" x14ac:dyDescent="0.2">
      <c r="B22" s="121"/>
      <c r="C22" s="122"/>
      <c r="D22" s="123" t="s">
        <v>7</v>
      </c>
      <c r="E22" s="123"/>
      <c r="F22" s="123"/>
      <c r="G22" s="129"/>
      <c r="H22" s="123"/>
      <c r="I22" s="123"/>
      <c r="J22" s="125"/>
      <c r="K22" s="126"/>
    </row>
    <row r="23" spans="2:13" s="118" customFormat="1" x14ac:dyDescent="0.2">
      <c r="B23" s="114"/>
      <c r="C23" s="17"/>
      <c r="D23" s="109"/>
      <c r="E23" s="109"/>
      <c r="F23" s="109"/>
      <c r="G23" s="109"/>
      <c r="H23" s="109"/>
      <c r="I23" s="115"/>
      <c r="J23" s="18"/>
      <c r="K23" s="117"/>
    </row>
    <row r="24" spans="2:13" s="118" customFormat="1" ht="13.5" thickBot="1" x14ac:dyDescent="0.25">
      <c r="B24" s="114"/>
      <c r="C24" s="17"/>
      <c r="D24" s="130" t="s">
        <v>16</v>
      </c>
      <c r="E24" s="131"/>
      <c r="F24" s="131"/>
      <c r="G24" s="115"/>
      <c r="H24" s="115"/>
      <c r="I24" s="115"/>
      <c r="J24" s="18"/>
      <c r="K24" s="117"/>
    </row>
    <row r="25" spans="2:13" s="118" customFormat="1" ht="13.5" customHeight="1" x14ac:dyDescent="0.2">
      <c r="B25" s="114"/>
      <c r="C25" s="17"/>
      <c r="D25" s="131"/>
      <c r="E25" s="131"/>
      <c r="F25" s="131"/>
      <c r="G25" s="115"/>
      <c r="H25" s="115"/>
      <c r="I25" s="115"/>
      <c r="J25" s="18"/>
      <c r="K25" s="117"/>
    </row>
    <row r="26" spans="2:13" s="118" customFormat="1" x14ac:dyDescent="0.2">
      <c r="B26" s="114"/>
      <c r="C26" s="17"/>
      <c r="D26" s="109" t="s">
        <v>17</v>
      </c>
      <c r="E26" s="109"/>
      <c r="F26" s="109"/>
      <c r="G26" s="132"/>
      <c r="H26" s="115"/>
      <c r="I26" s="115"/>
      <c r="J26" s="18"/>
      <c r="K26" s="117"/>
    </row>
    <row r="27" spans="2:13" s="118" customFormat="1" x14ac:dyDescent="0.2">
      <c r="B27" s="114"/>
      <c r="C27" s="17"/>
      <c r="D27" s="133" t="s">
        <v>18</v>
      </c>
      <c r="E27" s="133"/>
      <c r="F27" s="133"/>
      <c r="G27" s="132"/>
      <c r="H27" s="115"/>
      <c r="I27" s="115"/>
      <c r="J27" s="18"/>
      <c r="K27" s="117"/>
    </row>
    <row r="28" spans="2:13" s="118" customFormat="1" x14ac:dyDescent="0.2">
      <c r="B28" s="114"/>
      <c r="C28" s="17"/>
      <c r="D28" s="133" t="s">
        <v>19</v>
      </c>
      <c r="E28" s="133"/>
      <c r="F28" s="133"/>
      <c r="G28" s="132"/>
      <c r="H28" s="115"/>
      <c r="I28" s="115"/>
      <c r="J28" s="18"/>
      <c r="K28" s="117"/>
    </row>
    <row r="29" spans="2:13" s="118" customFormat="1" x14ac:dyDescent="0.2">
      <c r="B29" s="114"/>
      <c r="C29" s="17"/>
      <c r="D29" s="133" t="s">
        <v>20</v>
      </c>
      <c r="E29" s="133"/>
      <c r="F29" s="133"/>
      <c r="G29" s="132"/>
      <c r="H29" s="115"/>
      <c r="I29" s="115"/>
      <c r="J29" s="18"/>
      <c r="K29" s="117"/>
    </row>
    <row r="30" spans="2:13" x14ac:dyDescent="0.2">
      <c r="B30" s="121"/>
      <c r="C30" s="122"/>
      <c r="D30" s="134" t="s">
        <v>25</v>
      </c>
      <c r="E30" s="134"/>
      <c r="F30" s="134"/>
      <c r="G30" s="132"/>
      <c r="H30" s="123"/>
      <c r="I30" s="123"/>
      <c r="J30" s="125"/>
      <c r="K30" s="126"/>
    </row>
    <row r="31" spans="2:13" x14ac:dyDescent="0.2">
      <c r="B31" s="121"/>
      <c r="C31" s="122"/>
      <c r="D31" s="135" t="s">
        <v>21</v>
      </c>
      <c r="E31" s="135"/>
      <c r="F31" s="135"/>
      <c r="G31" s="136" t="str">
        <f>IF(SUM(G26:G30)=0,"",IF(ISERROR(SUM(G26,G27,G28,-G29,-G30)),"",SUM(G26,G27,G28,-G29,-G30)))</f>
        <v/>
      </c>
      <c r="H31" s="123"/>
      <c r="I31" s="123"/>
      <c r="J31" s="125"/>
      <c r="K31" s="126"/>
    </row>
    <row r="32" spans="2:13" x14ac:dyDescent="0.2">
      <c r="B32" s="121"/>
      <c r="C32" s="122"/>
      <c r="D32" s="135"/>
      <c r="E32" s="135"/>
      <c r="F32" s="135"/>
      <c r="G32" s="135"/>
      <c r="H32" s="137"/>
      <c r="I32" s="123"/>
      <c r="J32" s="125"/>
      <c r="K32" s="126"/>
    </row>
    <row r="33" spans="2:11" hidden="1" x14ac:dyDescent="0.2">
      <c r="B33" s="121"/>
      <c r="C33" s="122"/>
      <c r="D33" s="123" t="s">
        <v>23</v>
      </c>
      <c r="E33" s="123"/>
      <c r="F33" s="123"/>
      <c r="G33" s="138">
        <f>IF(ISERROR(IF(13-MONTH(G21)&lt;&gt;12,G22+1,G22)),"",IF(13-MONTH(G21)&lt;&gt;12,G22+1,G22))</f>
        <v>0</v>
      </c>
      <c r="H33" s="123"/>
      <c r="I33" s="123"/>
      <c r="J33" s="125"/>
      <c r="K33" s="126"/>
    </row>
    <row r="34" spans="2:11" hidden="1" x14ac:dyDescent="0.2">
      <c r="B34" s="121"/>
      <c r="C34" s="122"/>
      <c r="D34" s="123"/>
      <c r="E34" s="123"/>
      <c r="F34" s="123"/>
      <c r="G34" s="139"/>
      <c r="H34" s="123"/>
      <c r="I34" s="123"/>
      <c r="J34" s="125"/>
      <c r="K34" s="126"/>
    </row>
    <row r="35" spans="2:11" hidden="1" x14ac:dyDescent="0.2">
      <c r="B35" s="121"/>
      <c r="C35" s="122"/>
      <c r="D35" s="135" t="s">
        <v>10</v>
      </c>
      <c r="E35" s="135"/>
      <c r="F35" s="135"/>
      <c r="G35" s="140"/>
      <c r="H35" s="123"/>
      <c r="I35" s="123"/>
      <c r="J35" s="125"/>
      <c r="K35" s="126"/>
    </row>
    <row r="36" spans="2:11" hidden="1" x14ac:dyDescent="0.2">
      <c r="B36" s="121"/>
      <c r="C36" s="122"/>
      <c r="D36" s="141" t="s">
        <v>26</v>
      </c>
      <c r="E36" s="141"/>
      <c r="F36" s="141"/>
      <c r="G36" s="142" t="str">
        <f>IF(ISERROR(IF(G22&gt;0,1/G22,"")),"",IF(G22&gt;0,1/G22,""))</f>
        <v/>
      </c>
      <c r="H36" s="123"/>
      <c r="I36" s="123"/>
      <c r="J36" s="125"/>
      <c r="K36" s="126"/>
    </row>
    <row r="37" spans="2:11" hidden="1" x14ac:dyDescent="0.2">
      <c r="B37" s="121"/>
      <c r="C37" s="122"/>
      <c r="D37" s="141" t="s">
        <v>27</v>
      </c>
      <c r="E37" s="141"/>
      <c r="F37" s="141"/>
      <c r="G37" s="142" t="str">
        <f>IF(ISERROR(IF($G$15&lt;&gt;"","",IF(G22&gt;0,IF(G36*G47&gt;G48,G48,G36*G47),""))),"",IF($G$15&lt;&gt;"","",IF(G22&gt;0,IF(G36*G47&gt;G48,G48,G36*G47),"")))</f>
        <v/>
      </c>
      <c r="H37" s="123"/>
      <c r="I37" s="123"/>
      <c r="J37" s="125"/>
      <c r="K37" s="126"/>
    </row>
    <row r="38" spans="2:11" hidden="1" x14ac:dyDescent="0.2">
      <c r="B38" s="121"/>
      <c r="C38" s="122"/>
      <c r="D38" s="123"/>
      <c r="E38" s="123"/>
      <c r="F38" s="123"/>
      <c r="G38" s="123"/>
      <c r="H38" s="123"/>
      <c r="I38" s="123"/>
      <c r="J38" s="125"/>
      <c r="K38" s="126"/>
    </row>
    <row r="39" spans="2:11" hidden="1" x14ac:dyDescent="0.2">
      <c r="B39" s="121"/>
      <c r="C39" s="122"/>
      <c r="D39" s="135" t="s">
        <v>28</v>
      </c>
      <c r="E39" s="135"/>
      <c r="F39" s="135"/>
      <c r="G39" s="27" t="str">
        <f>IF(ISERROR(IF($G$15&lt;&gt;"","",13-MONTH(G21))),"",IF($G$15&lt;&gt;"","",13-MONTH(G21)))</f>
        <v/>
      </c>
      <c r="H39" s="123"/>
      <c r="I39" s="123"/>
      <c r="J39" s="125"/>
      <c r="K39" s="126"/>
    </row>
    <row r="40" spans="2:11" hidden="1" x14ac:dyDescent="0.2">
      <c r="B40" s="121"/>
      <c r="C40" s="122"/>
      <c r="D40" s="123"/>
      <c r="E40" s="123"/>
      <c r="F40" s="123"/>
      <c r="G40" s="143" t="str">
        <f>IF($G$15&lt;&gt;"","",12-G39)</f>
        <v/>
      </c>
      <c r="H40" s="123"/>
      <c r="I40" s="123"/>
      <c r="J40" s="125"/>
      <c r="K40" s="126"/>
    </row>
    <row r="41" spans="2:11" hidden="1" x14ac:dyDescent="0.2">
      <c r="B41" s="121"/>
      <c r="C41" s="122"/>
      <c r="D41" s="123"/>
      <c r="E41" s="123"/>
      <c r="F41" s="123"/>
      <c r="G41" s="143"/>
      <c r="H41" s="123"/>
      <c r="I41" s="123"/>
      <c r="J41" s="125"/>
      <c r="K41" s="126"/>
    </row>
    <row r="42" spans="2:11" hidden="1" x14ac:dyDescent="0.2">
      <c r="B42" s="121"/>
      <c r="C42" s="122"/>
      <c r="D42" s="135" t="s">
        <v>29</v>
      </c>
      <c r="E42" s="135"/>
      <c r="F42" s="135"/>
      <c r="G42" s="27" t="str">
        <f>+IF(ISERROR(ROUND((1+G22)-(100/(100*G37)),0)),"",ROUND((1+G22)-(100/(100*G37)),0))</f>
        <v/>
      </c>
      <c r="H42" s="123"/>
      <c r="I42" s="123"/>
      <c r="J42" s="125"/>
      <c r="K42" s="126"/>
    </row>
    <row r="43" spans="2:11" ht="13.5" thickBot="1" x14ac:dyDescent="0.25">
      <c r="B43" s="121"/>
      <c r="C43" s="144"/>
      <c r="D43" s="145"/>
      <c r="E43" s="145"/>
      <c r="F43" s="145"/>
      <c r="G43" s="145"/>
      <c r="H43" s="145"/>
      <c r="I43" s="145"/>
      <c r="J43" s="146"/>
      <c r="K43" s="126"/>
    </row>
    <row r="44" spans="2:11" ht="13.5" thickBot="1" x14ac:dyDescent="0.25">
      <c r="B44" s="121"/>
      <c r="K44" s="126"/>
    </row>
    <row r="45" spans="2:11" x14ac:dyDescent="0.2">
      <c r="B45" s="121"/>
      <c r="C45" s="147"/>
      <c r="D45" s="191" t="s">
        <v>58</v>
      </c>
      <c r="E45" s="191"/>
      <c r="F45" s="191"/>
      <c r="G45" s="192"/>
      <c r="K45" s="126"/>
    </row>
    <row r="46" spans="2:11" x14ac:dyDescent="0.2">
      <c r="B46" s="121"/>
      <c r="C46" s="148"/>
      <c r="D46" s="149"/>
      <c r="E46" s="149"/>
      <c r="F46" s="149"/>
      <c r="G46" s="149"/>
      <c r="H46" s="149"/>
      <c r="I46" s="149"/>
      <c r="J46" s="150"/>
      <c r="K46" s="126"/>
    </row>
    <row r="47" spans="2:11" x14ac:dyDescent="0.2">
      <c r="B47" s="121"/>
      <c r="C47" s="122"/>
      <c r="D47" s="123" t="s">
        <v>8</v>
      </c>
      <c r="E47" s="123"/>
      <c r="F47" s="123"/>
      <c r="G47" s="28">
        <v>2.5</v>
      </c>
      <c r="H47" s="151" t="str">
        <f>+IF(M21&lt;2011,"","  DegressiveAbschreibung ab")</f>
        <v/>
      </c>
      <c r="I47" s="123"/>
      <c r="J47" s="125"/>
      <c r="K47" s="126"/>
    </row>
    <row r="48" spans="2:11" ht="15" customHeight="1" x14ac:dyDescent="0.2">
      <c r="B48" s="121"/>
      <c r="C48" s="122"/>
      <c r="D48" s="123" t="s">
        <v>9</v>
      </c>
      <c r="E48" s="123"/>
      <c r="F48" s="123"/>
      <c r="G48" s="152">
        <v>0.25</v>
      </c>
      <c r="H48" s="151" t="str">
        <f>+IF(M21&lt;2011,"","  2011 nicht mehr möglich")</f>
        <v/>
      </c>
      <c r="I48" s="123"/>
      <c r="J48" s="125"/>
      <c r="K48" s="126"/>
    </row>
    <row r="49" spans="2:11" ht="13.5" thickBot="1" x14ac:dyDescent="0.25">
      <c r="B49" s="121"/>
      <c r="C49" s="144"/>
      <c r="D49" s="145"/>
      <c r="E49" s="145"/>
      <c r="F49" s="145"/>
      <c r="G49" s="145"/>
      <c r="H49" s="145"/>
      <c r="I49" s="145"/>
      <c r="J49" s="146"/>
      <c r="K49" s="126"/>
    </row>
    <row r="50" spans="2:11" ht="13.5" thickBot="1" x14ac:dyDescent="0.25">
      <c r="B50" s="153"/>
      <c r="C50" s="154"/>
      <c r="D50" s="154"/>
      <c r="E50" s="154"/>
      <c r="F50" s="154"/>
      <c r="G50" s="154"/>
      <c r="H50" s="154"/>
      <c r="I50" s="154"/>
      <c r="J50" s="154"/>
      <c r="K50" s="155"/>
    </row>
    <row r="52" spans="2:11" x14ac:dyDescent="0.2">
      <c r="B52" s="193" t="s">
        <v>30</v>
      </c>
      <c r="C52" s="193"/>
      <c r="D52" s="193"/>
      <c r="E52" s="84" t="s">
        <v>31</v>
      </c>
      <c r="F52" s="81" t="s">
        <v>32</v>
      </c>
    </row>
    <row r="54" spans="2:11" x14ac:dyDescent="0.2">
      <c r="B54" s="68" t="s">
        <v>70</v>
      </c>
      <c r="C54" s="41"/>
      <c r="D54" s="41"/>
      <c r="E54" s="41"/>
      <c r="F54" s="41"/>
      <c r="G54" s="41"/>
      <c r="H54" s="41"/>
      <c r="I54" s="41"/>
      <c r="J54" s="41"/>
      <c r="K54" s="41"/>
    </row>
    <row r="55" spans="2:11" x14ac:dyDescent="0.2">
      <c r="B55" s="68" t="s">
        <v>37</v>
      </c>
      <c r="C55" s="41"/>
      <c r="D55" s="41"/>
      <c r="E55" s="41"/>
      <c r="F55" s="41"/>
      <c r="G55" s="41"/>
      <c r="H55" s="41"/>
      <c r="I55" s="41"/>
      <c r="J55" s="41"/>
      <c r="K55" s="41"/>
    </row>
    <row r="56" spans="2:11" x14ac:dyDescent="0.2">
      <c r="B56" s="68" t="s">
        <v>38</v>
      </c>
      <c r="C56" s="41"/>
      <c r="D56" s="41"/>
      <c r="E56" s="41"/>
      <c r="F56" s="41"/>
      <c r="G56" s="41"/>
      <c r="H56" s="41"/>
      <c r="I56" s="41"/>
      <c r="J56" s="41"/>
      <c r="K56" s="41"/>
    </row>
    <row r="63" spans="2:11" hidden="1" x14ac:dyDescent="0.2"/>
    <row r="64" spans="2:11" hidden="1" x14ac:dyDescent="0.2">
      <c r="D64" s="127">
        <v>1</v>
      </c>
    </row>
    <row r="65" spans="4:4" hidden="1" x14ac:dyDescent="0.2">
      <c r="D65" s="127">
        <v>2</v>
      </c>
    </row>
    <row r="66" spans="4:4" hidden="1" x14ac:dyDescent="0.2">
      <c r="D66" s="127">
        <v>3</v>
      </c>
    </row>
    <row r="67" spans="4:4" hidden="1" x14ac:dyDescent="0.2">
      <c r="D67" s="127">
        <v>4</v>
      </c>
    </row>
    <row r="68" spans="4:4" hidden="1" x14ac:dyDescent="0.2">
      <c r="D68" s="127">
        <v>5</v>
      </c>
    </row>
    <row r="69" spans="4:4" hidden="1" x14ac:dyDescent="0.2">
      <c r="D69" s="127">
        <v>6</v>
      </c>
    </row>
    <row r="70" spans="4:4" hidden="1" x14ac:dyDescent="0.2">
      <c r="D70" s="127">
        <v>7</v>
      </c>
    </row>
    <row r="71" spans="4:4" hidden="1" x14ac:dyDescent="0.2">
      <c r="D71" s="127">
        <v>8</v>
      </c>
    </row>
    <row r="72" spans="4:4" hidden="1" x14ac:dyDescent="0.2">
      <c r="D72" s="127">
        <v>9</v>
      </c>
    </row>
    <row r="73" spans="4:4" hidden="1" x14ac:dyDescent="0.2">
      <c r="D73" s="127">
        <v>10</v>
      </c>
    </row>
    <row r="74" spans="4:4" hidden="1" x14ac:dyDescent="0.2">
      <c r="D74" s="127">
        <v>11</v>
      </c>
    </row>
    <row r="75" spans="4:4" hidden="1" x14ac:dyDescent="0.2">
      <c r="D75" s="127">
        <v>12</v>
      </c>
    </row>
    <row r="76" spans="4:4" hidden="1" x14ac:dyDescent="0.2">
      <c r="D76" s="127">
        <v>13</v>
      </c>
    </row>
    <row r="77" spans="4:4" hidden="1" x14ac:dyDescent="0.2">
      <c r="D77" s="127">
        <v>14</v>
      </c>
    </row>
    <row r="78" spans="4:4" hidden="1" x14ac:dyDescent="0.2">
      <c r="D78" s="127">
        <v>15</v>
      </c>
    </row>
    <row r="79" spans="4:4" hidden="1" x14ac:dyDescent="0.2">
      <c r="D79" s="127">
        <v>16</v>
      </c>
    </row>
    <row r="80" spans="4:4" hidden="1" x14ac:dyDescent="0.2">
      <c r="D80" s="127">
        <v>17</v>
      </c>
    </row>
    <row r="81" spans="4:4" hidden="1" x14ac:dyDescent="0.2">
      <c r="D81" s="127">
        <v>18</v>
      </c>
    </row>
    <row r="82" spans="4:4" hidden="1" x14ac:dyDescent="0.2">
      <c r="D82" s="127">
        <v>19</v>
      </c>
    </row>
    <row r="83" spans="4:4" hidden="1" x14ac:dyDescent="0.2">
      <c r="D83" s="127">
        <v>20</v>
      </c>
    </row>
    <row r="84" spans="4:4" hidden="1" x14ac:dyDescent="0.2"/>
  </sheetData>
  <sheetProtection sheet="1" objects="1" scenarios="1"/>
  <mergeCells count="9">
    <mergeCell ref="G19:I19"/>
    <mergeCell ref="D45:G45"/>
    <mergeCell ref="B52:D52"/>
    <mergeCell ref="B2:K2"/>
    <mergeCell ref="D4:G4"/>
    <mergeCell ref="G6:I6"/>
    <mergeCell ref="G7:I7"/>
    <mergeCell ref="G8:I8"/>
    <mergeCell ref="D13:G13"/>
  </mergeCells>
  <conditionalFormatting sqref="G15:I15">
    <cfRule type="expression" dxfId="6" priority="1" stopIfTrue="1">
      <formula>$M$15=1</formula>
    </cfRule>
  </conditionalFormatting>
  <conditionalFormatting sqref="G42">
    <cfRule type="cellIs" dxfId="5" priority="2" stopIfTrue="1" operator="lessThanOrEqual">
      <formula>0</formula>
    </cfRule>
  </conditionalFormatting>
  <dataValidations count="6">
    <dataValidation type="list" allowBlank="1" showErrorMessage="1" errorTitle="Nutzungsdauer in Jahre" error="Hier bitte die Nutzungsdauer in Jahren (Zwischen 2 und 20 Jahren) eingeben." sqref="WVO98306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xr:uid="{00000000-0002-0000-0100-000000000000}">
      <formula1>$D$65:$D$83</formula1>
    </dataValidation>
    <dataValidation type="date" allowBlank="1" showErrorMessage="1" errorTitle="Anschaffungsdatum eingeben" error="Hier bitte das Anschaffungsdatum (vom 01.01.2008 bis 31.12.2019) eingeben." sqref="WVO98306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G21" xr:uid="{00000000-0002-0000-0100-000001000000}">
      <formula1>39448</formula1>
      <formula2>47483</formula2>
    </dataValidation>
    <dataValidation type="decimal" showErrorMessage="1" errorTitle="Werte eingeben" error="Hier bitte nur einen positiven Werte zwischen 0 und 999999999,99 Euro eingeben!" sqref="WVO983066:WVO983070 JC26:JC30 SY26:SY30 ACU26:ACU30 AMQ26:AMQ30 AWM26:AWM30 BGI26:BGI30 BQE26:BQE30 CAA26:CAA30 CJW26:CJW30 CTS26:CTS30 DDO26:DDO30 DNK26:DNK30 DXG26:DXG30 EHC26:EHC30 EQY26:EQY30 FAU26:FAU30 FKQ26:FKQ30 FUM26:FUM30 GEI26:GEI30 GOE26:GOE30 GYA26:GYA30 HHW26:HHW30 HRS26:HRS30 IBO26:IBO30 ILK26:ILK30 IVG26:IVG30 JFC26:JFC30 JOY26:JOY30 JYU26:JYU30 KIQ26:KIQ30 KSM26:KSM30 LCI26:LCI30 LME26:LME30 LWA26:LWA30 MFW26:MFW30 MPS26:MPS30 MZO26:MZO30 NJK26:NJK30 NTG26:NTG30 ODC26:ODC30 OMY26:OMY30 OWU26:OWU30 PGQ26:PGQ30 PQM26:PQM30 QAI26:QAI30 QKE26:QKE30 QUA26:QUA30 RDW26:RDW30 RNS26:RNS30 RXO26:RXO30 SHK26:SHK30 SRG26:SRG30 TBC26:TBC30 TKY26:TKY30 TUU26:TUU30 UEQ26:UEQ30 UOM26:UOM30 UYI26:UYI30 VIE26:VIE30 VSA26:VSA30 WBW26:WBW30 WLS26:WLS30 WVO26:WVO30 G65562:G65566 JC65562:JC65566 SY65562:SY65566 ACU65562:ACU65566 AMQ65562:AMQ65566 AWM65562:AWM65566 BGI65562:BGI65566 BQE65562:BQE65566 CAA65562:CAA65566 CJW65562:CJW65566 CTS65562:CTS65566 DDO65562:DDO65566 DNK65562:DNK65566 DXG65562:DXG65566 EHC65562:EHC65566 EQY65562:EQY65566 FAU65562:FAU65566 FKQ65562:FKQ65566 FUM65562:FUM65566 GEI65562:GEI65566 GOE65562:GOE65566 GYA65562:GYA65566 HHW65562:HHW65566 HRS65562:HRS65566 IBO65562:IBO65566 ILK65562:ILK65566 IVG65562:IVG65566 JFC65562:JFC65566 JOY65562:JOY65566 JYU65562:JYU65566 KIQ65562:KIQ65566 KSM65562:KSM65566 LCI65562:LCI65566 LME65562:LME65566 LWA65562:LWA65566 MFW65562:MFW65566 MPS65562:MPS65566 MZO65562:MZO65566 NJK65562:NJK65566 NTG65562:NTG65566 ODC65562:ODC65566 OMY65562:OMY65566 OWU65562:OWU65566 PGQ65562:PGQ65566 PQM65562:PQM65566 QAI65562:QAI65566 QKE65562:QKE65566 QUA65562:QUA65566 RDW65562:RDW65566 RNS65562:RNS65566 RXO65562:RXO65566 SHK65562:SHK65566 SRG65562:SRG65566 TBC65562:TBC65566 TKY65562:TKY65566 TUU65562:TUU65566 UEQ65562:UEQ65566 UOM65562:UOM65566 UYI65562:UYI65566 VIE65562:VIE65566 VSA65562:VSA65566 WBW65562:WBW65566 WLS65562:WLS65566 WVO65562:WVO65566 G131098:G131102 JC131098:JC131102 SY131098:SY131102 ACU131098:ACU131102 AMQ131098:AMQ131102 AWM131098:AWM131102 BGI131098:BGI131102 BQE131098:BQE131102 CAA131098:CAA131102 CJW131098:CJW131102 CTS131098:CTS131102 DDO131098:DDO131102 DNK131098:DNK131102 DXG131098:DXG131102 EHC131098:EHC131102 EQY131098:EQY131102 FAU131098:FAU131102 FKQ131098:FKQ131102 FUM131098:FUM131102 GEI131098:GEI131102 GOE131098:GOE131102 GYA131098:GYA131102 HHW131098:HHW131102 HRS131098:HRS131102 IBO131098:IBO131102 ILK131098:ILK131102 IVG131098:IVG131102 JFC131098:JFC131102 JOY131098:JOY131102 JYU131098:JYU131102 KIQ131098:KIQ131102 KSM131098:KSM131102 LCI131098:LCI131102 LME131098:LME131102 LWA131098:LWA131102 MFW131098:MFW131102 MPS131098:MPS131102 MZO131098:MZO131102 NJK131098:NJK131102 NTG131098:NTG131102 ODC131098:ODC131102 OMY131098:OMY131102 OWU131098:OWU131102 PGQ131098:PGQ131102 PQM131098:PQM131102 QAI131098:QAI131102 QKE131098:QKE131102 QUA131098:QUA131102 RDW131098:RDW131102 RNS131098:RNS131102 RXO131098:RXO131102 SHK131098:SHK131102 SRG131098:SRG131102 TBC131098:TBC131102 TKY131098:TKY131102 TUU131098:TUU131102 UEQ131098:UEQ131102 UOM131098:UOM131102 UYI131098:UYI131102 VIE131098:VIE131102 VSA131098:VSA131102 WBW131098:WBW131102 WLS131098:WLS131102 WVO131098:WVO131102 G196634:G196638 JC196634:JC196638 SY196634:SY196638 ACU196634:ACU196638 AMQ196634:AMQ196638 AWM196634:AWM196638 BGI196634:BGI196638 BQE196634:BQE196638 CAA196634:CAA196638 CJW196634:CJW196638 CTS196634:CTS196638 DDO196634:DDO196638 DNK196634:DNK196638 DXG196634:DXG196638 EHC196634:EHC196638 EQY196634:EQY196638 FAU196634:FAU196638 FKQ196634:FKQ196638 FUM196634:FUM196638 GEI196634:GEI196638 GOE196634:GOE196638 GYA196634:GYA196638 HHW196634:HHW196638 HRS196634:HRS196638 IBO196634:IBO196638 ILK196634:ILK196638 IVG196634:IVG196638 JFC196634:JFC196638 JOY196634:JOY196638 JYU196634:JYU196638 KIQ196634:KIQ196638 KSM196634:KSM196638 LCI196634:LCI196638 LME196634:LME196638 LWA196634:LWA196638 MFW196634:MFW196638 MPS196634:MPS196638 MZO196634:MZO196638 NJK196634:NJK196638 NTG196634:NTG196638 ODC196634:ODC196638 OMY196634:OMY196638 OWU196634:OWU196638 PGQ196634:PGQ196638 PQM196634:PQM196638 QAI196634:QAI196638 QKE196634:QKE196638 QUA196634:QUA196638 RDW196634:RDW196638 RNS196634:RNS196638 RXO196634:RXO196638 SHK196634:SHK196638 SRG196634:SRG196638 TBC196634:TBC196638 TKY196634:TKY196638 TUU196634:TUU196638 UEQ196634:UEQ196638 UOM196634:UOM196638 UYI196634:UYI196638 VIE196634:VIE196638 VSA196634:VSA196638 WBW196634:WBW196638 WLS196634:WLS196638 WVO196634:WVO196638 G262170:G262174 JC262170:JC262174 SY262170:SY262174 ACU262170:ACU262174 AMQ262170:AMQ262174 AWM262170:AWM262174 BGI262170:BGI262174 BQE262170:BQE262174 CAA262170:CAA262174 CJW262170:CJW262174 CTS262170:CTS262174 DDO262170:DDO262174 DNK262170:DNK262174 DXG262170:DXG262174 EHC262170:EHC262174 EQY262170:EQY262174 FAU262170:FAU262174 FKQ262170:FKQ262174 FUM262170:FUM262174 GEI262170:GEI262174 GOE262170:GOE262174 GYA262170:GYA262174 HHW262170:HHW262174 HRS262170:HRS262174 IBO262170:IBO262174 ILK262170:ILK262174 IVG262170:IVG262174 JFC262170:JFC262174 JOY262170:JOY262174 JYU262170:JYU262174 KIQ262170:KIQ262174 KSM262170:KSM262174 LCI262170:LCI262174 LME262170:LME262174 LWA262170:LWA262174 MFW262170:MFW262174 MPS262170:MPS262174 MZO262170:MZO262174 NJK262170:NJK262174 NTG262170:NTG262174 ODC262170:ODC262174 OMY262170:OMY262174 OWU262170:OWU262174 PGQ262170:PGQ262174 PQM262170:PQM262174 QAI262170:QAI262174 QKE262170:QKE262174 QUA262170:QUA262174 RDW262170:RDW262174 RNS262170:RNS262174 RXO262170:RXO262174 SHK262170:SHK262174 SRG262170:SRG262174 TBC262170:TBC262174 TKY262170:TKY262174 TUU262170:TUU262174 UEQ262170:UEQ262174 UOM262170:UOM262174 UYI262170:UYI262174 VIE262170:VIE262174 VSA262170:VSA262174 WBW262170:WBW262174 WLS262170:WLS262174 WVO262170:WVO262174 G327706:G327710 JC327706:JC327710 SY327706:SY327710 ACU327706:ACU327710 AMQ327706:AMQ327710 AWM327706:AWM327710 BGI327706:BGI327710 BQE327706:BQE327710 CAA327706:CAA327710 CJW327706:CJW327710 CTS327706:CTS327710 DDO327706:DDO327710 DNK327706:DNK327710 DXG327706:DXG327710 EHC327706:EHC327710 EQY327706:EQY327710 FAU327706:FAU327710 FKQ327706:FKQ327710 FUM327706:FUM327710 GEI327706:GEI327710 GOE327706:GOE327710 GYA327706:GYA327710 HHW327706:HHW327710 HRS327706:HRS327710 IBO327706:IBO327710 ILK327706:ILK327710 IVG327706:IVG327710 JFC327706:JFC327710 JOY327706:JOY327710 JYU327706:JYU327710 KIQ327706:KIQ327710 KSM327706:KSM327710 LCI327706:LCI327710 LME327706:LME327710 LWA327706:LWA327710 MFW327706:MFW327710 MPS327706:MPS327710 MZO327706:MZO327710 NJK327706:NJK327710 NTG327706:NTG327710 ODC327706:ODC327710 OMY327706:OMY327710 OWU327706:OWU327710 PGQ327706:PGQ327710 PQM327706:PQM327710 QAI327706:QAI327710 QKE327706:QKE327710 QUA327706:QUA327710 RDW327706:RDW327710 RNS327706:RNS327710 RXO327706:RXO327710 SHK327706:SHK327710 SRG327706:SRG327710 TBC327706:TBC327710 TKY327706:TKY327710 TUU327706:TUU327710 UEQ327706:UEQ327710 UOM327706:UOM327710 UYI327706:UYI327710 VIE327706:VIE327710 VSA327706:VSA327710 WBW327706:WBW327710 WLS327706:WLS327710 WVO327706:WVO327710 G393242:G393246 JC393242:JC393246 SY393242:SY393246 ACU393242:ACU393246 AMQ393242:AMQ393246 AWM393242:AWM393246 BGI393242:BGI393246 BQE393242:BQE393246 CAA393242:CAA393246 CJW393242:CJW393246 CTS393242:CTS393246 DDO393242:DDO393246 DNK393242:DNK393246 DXG393242:DXG393246 EHC393242:EHC393246 EQY393242:EQY393246 FAU393242:FAU393246 FKQ393242:FKQ393246 FUM393242:FUM393246 GEI393242:GEI393246 GOE393242:GOE393246 GYA393242:GYA393246 HHW393242:HHW393246 HRS393242:HRS393246 IBO393242:IBO393246 ILK393242:ILK393246 IVG393242:IVG393246 JFC393242:JFC393246 JOY393242:JOY393246 JYU393242:JYU393246 KIQ393242:KIQ393246 KSM393242:KSM393246 LCI393242:LCI393246 LME393242:LME393246 LWA393242:LWA393246 MFW393242:MFW393246 MPS393242:MPS393246 MZO393242:MZO393246 NJK393242:NJK393246 NTG393242:NTG393246 ODC393242:ODC393246 OMY393242:OMY393246 OWU393242:OWU393246 PGQ393242:PGQ393246 PQM393242:PQM393246 QAI393242:QAI393246 QKE393242:QKE393246 QUA393242:QUA393246 RDW393242:RDW393246 RNS393242:RNS393246 RXO393242:RXO393246 SHK393242:SHK393246 SRG393242:SRG393246 TBC393242:TBC393246 TKY393242:TKY393246 TUU393242:TUU393246 UEQ393242:UEQ393246 UOM393242:UOM393246 UYI393242:UYI393246 VIE393242:VIE393246 VSA393242:VSA393246 WBW393242:WBW393246 WLS393242:WLS393246 WVO393242:WVO393246 G458778:G458782 JC458778:JC458782 SY458778:SY458782 ACU458778:ACU458782 AMQ458778:AMQ458782 AWM458778:AWM458782 BGI458778:BGI458782 BQE458778:BQE458782 CAA458778:CAA458782 CJW458778:CJW458782 CTS458778:CTS458782 DDO458778:DDO458782 DNK458778:DNK458782 DXG458778:DXG458782 EHC458778:EHC458782 EQY458778:EQY458782 FAU458778:FAU458782 FKQ458778:FKQ458782 FUM458778:FUM458782 GEI458778:GEI458782 GOE458778:GOE458782 GYA458778:GYA458782 HHW458778:HHW458782 HRS458778:HRS458782 IBO458778:IBO458782 ILK458778:ILK458782 IVG458778:IVG458782 JFC458778:JFC458782 JOY458778:JOY458782 JYU458778:JYU458782 KIQ458778:KIQ458782 KSM458778:KSM458782 LCI458778:LCI458782 LME458778:LME458782 LWA458778:LWA458782 MFW458778:MFW458782 MPS458778:MPS458782 MZO458778:MZO458782 NJK458778:NJK458782 NTG458778:NTG458782 ODC458778:ODC458782 OMY458778:OMY458782 OWU458778:OWU458782 PGQ458778:PGQ458782 PQM458778:PQM458782 QAI458778:QAI458782 QKE458778:QKE458782 QUA458778:QUA458782 RDW458778:RDW458782 RNS458778:RNS458782 RXO458778:RXO458782 SHK458778:SHK458782 SRG458778:SRG458782 TBC458778:TBC458782 TKY458778:TKY458782 TUU458778:TUU458782 UEQ458778:UEQ458782 UOM458778:UOM458782 UYI458778:UYI458782 VIE458778:VIE458782 VSA458778:VSA458782 WBW458778:WBW458782 WLS458778:WLS458782 WVO458778:WVO458782 G524314:G524318 JC524314:JC524318 SY524314:SY524318 ACU524314:ACU524318 AMQ524314:AMQ524318 AWM524314:AWM524318 BGI524314:BGI524318 BQE524314:BQE524318 CAA524314:CAA524318 CJW524314:CJW524318 CTS524314:CTS524318 DDO524314:DDO524318 DNK524314:DNK524318 DXG524314:DXG524318 EHC524314:EHC524318 EQY524314:EQY524318 FAU524314:FAU524318 FKQ524314:FKQ524318 FUM524314:FUM524318 GEI524314:GEI524318 GOE524314:GOE524318 GYA524314:GYA524318 HHW524314:HHW524318 HRS524314:HRS524318 IBO524314:IBO524318 ILK524314:ILK524318 IVG524314:IVG524318 JFC524314:JFC524318 JOY524314:JOY524318 JYU524314:JYU524318 KIQ524314:KIQ524318 KSM524314:KSM524318 LCI524314:LCI524318 LME524314:LME524318 LWA524314:LWA524318 MFW524314:MFW524318 MPS524314:MPS524318 MZO524314:MZO524318 NJK524314:NJK524318 NTG524314:NTG524318 ODC524314:ODC524318 OMY524314:OMY524318 OWU524314:OWU524318 PGQ524314:PGQ524318 PQM524314:PQM524318 QAI524314:QAI524318 QKE524314:QKE524318 QUA524314:QUA524318 RDW524314:RDW524318 RNS524314:RNS524318 RXO524314:RXO524318 SHK524314:SHK524318 SRG524314:SRG524318 TBC524314:TBC524318 TKY524314:TKY524318 TUU524314:TUU524318 UEQ524314:UEQ524318 UOM524314:UOM524318 UYI524314:UYI524318 VIE524314:VIE524318 VSA524314:VSA524318 WBW524314:WBW524318 WLS524314:WLS524318 WVO524314:WVO524318 G589850:G589854 JC589850:JC589854 SY589850:SY589854 ACU589850:ACU589854 AMQ589850:AMQ589854 AWM589850:AWM589854 BGI589850:BGI589854 BQE589850:BQE589854 CAA589850:CAA589854 CJW589850:CJW589854 CTS589850:CTS589854 DDO589850:DDO589854 DNK589850:DNK589854 DXG589850:DXG589854 EHC589850:EHC589854 EQY589850:EQY589854 FAU589850:FAU589854 FKQ589850:FKQ589854 FUM589850:FUM589854 GEI589850:GEI589854 GOE589850:GOE589854 GYA589850:GYA589854 HHW589850:HHW589854 HRS589850:HRS589854 IBO589850:IBO589854 ILK589850:ILK589854 IVG589850:IVG589854 JFC589850:JFC589854 JOY589850:JOY589854 JYU589850:JYU589854 KIQ589850:KIQ589854 KSM589850:KSM589854 LCI589850:LCI589854 LME589850:LME589854 LWA589850:LWA589854 MFW589850:MFW589854 MPS589850:MPS589854 MZO589850:MZO589854 NJK589850:NJK589854 NTG589850:NTG589854 ODC589850:ODC589854 OMY589850:OMY589854 OWU589850:OWU589854 PGQ589850:PGQ589854 PQM589850:PQM589854 QAI589850:QAI589854 QKE589850:QKE589854 QUA589850:QUA589854 RDW589850:RDW589854 RNS589850:RNS589854 RXO589850:RXO589854 SHK589850:SHK589854 SRG589850:SRG589854 TBC589850:TBC589854 TKY589850:TKY589854 TUU589850:TUU589854 UEQ589850:UEQ589854 UOM589850:UOM589854 UYI589850:UYI589854 VIE589850:VIE589854 VSA589850:VSA589854 WBW589850:WBW589854 WLS589850:WLS589854 WVO589850:WVO589854 G655386:G655390 JC655386:JC655390 SY655386:SY655390 ACU655386:ACU655390 AMQ655386:AMQ655390 AWM655386:AWM655390 BGI655386:BGI655390 BQE655386:BQE655390 CAA655386:CAA655390 CJW655386:CJW655390 CTS655386:CTS655390 DDO655386:DDO655390 DNK655386:DNK655390 DXG655386:DXG655390 EHC655386:EHC655390 EQY655386:EQY655390 FAU655386:FAU655390 FKQ655386:FKQ655390 FUM655386:FUM655390 GEI655386:GEI655390 GOE655386:GOE655390 GYA655386:GYA655390 HHW655386:HHW655390 HRS655386:HRS655390 IBO655386:IBO655390 ILK655386:ILK655390 IVG655386:IVG655390 JFC655386:JFC655390 JOY655386:JOY655390 JYU655386:JYU655390 KIQ655386:KIQ655390 KSM655386:KSM655390 LCI655386:LCI655390 LME655386:LME655390 LWA655386:LWA655390 MFW655386:MFW655390 MPS655386:MPS655390 MZO655386:MZO655390 NJK655386:NJK655390 NTG655386:NTG655390 ODC655386:ODC655390 OMY655386:OMY655390 OWU655386:OWU655390 PGQ655386:PGQ655390 PQM655386:PQM655390 QAI655386:QAI655390 QKE655386:QKE655390 QUA655386:QUA655390 RDW655386:RDW655390 RNS655386:RNS655390 RXO655386:RXO655390 SHK655386:SHK655390 SRG655386:SRG655390 TBC655386:TBC655390 TKY655386:TKY655390 TUU655386:TUU655390 UEQ655386:UEQ655390 UOM655386:UOM655390 UYI655386:UYI655390 VIE655386:VIE655390 VSA655386:VSA655390 WBW655386:WBW655390 WLS655386:WLS655390 WVO655386:WVO655390 G720922:G720926 JC720922:JC720926 SY720922:SY720926 ACU720922:ACU720926 AMQ720922:AMQ720926 AWM720922:AWM720926 BGI720922:BGI720926 BQE720922:BQE720926 CAA720922:CAA720926 CJW720922:CJW720926 CTS720922:CTS720926 DDO720922:DDO720926 DNK720922:DNK720926 DXG720922:DXG720926 EHC720922:EHC720926 EQY720922:EQY720926 FAU720922:FAU720926 FKQ720922:FKQ720926 FUM720922:FUM720926 GEI720922:GEI720926 GOE720922:GOE720926 GYA720922:GYA720926 HHW720922:HHW720926 HRS720922:HRS720926 IBO720922:IBO720926 ILK720922:ILK720926 IVG720922:IVG720926 JFC720922:JFC720926 JOY720922:JOY720926 JYU720922:JYU720926 KIQ720922:KIQ720926 KSM720922:KSM720926 LCI720922:LCI720926 LME720922:LME720926 LWA720922:LWA720926 MFW720922:MFW720926 MPS720922:MPS720926 MZO720922:MZO720926 NJK720922:NJK720926 NTG720922:NTG720926 ODC720922:ODC720926 OMY720922:OMY720926 OWU720922:OWU720926 PGQ720922:PGQ720926 PQM720922:PQM720926 QAI720922:QAI720926 QKE720922:QKE720926 QUA720922:QUA720926 RDW720922:RDW720926 RNS720922:RNS720926 RXO720922:RXO720926 SHK720922:SHK720926 SRG720922:SRG720926 TBC720922:TBC720926 TKY720922:TKY720926 TUU720922:TUU720926 UEQ720922:UEQ720926 UOM720922:UOM720926 UYI720922:UYI720926 VIE720922:VIE720926 VSA720922:VSA720926 WBW720922:WBW720926 WLS720922:WLS720926 WVO720922:WVO720926 G786458:G786462 JC786458:JC786462 SY786458:SY786462 ACU786458:ACU786462 AMQ786458:AMQ786462 AWM786458:AWM786462 BGI786458:BGI786462 BQE786458:BQE786462 CAA786458:CAA786462 CJW786458:CJW786462 CTS786458:CTS786462 DDO786458:DDO786462 DNK786458:DNK786462 DXG786458:DXG786462 EHC786458:EHC786462 EQY786458:EQY786462 FAU786458:FAU786462 FKQ786458:FKQ786462 FUM786458:FUM786462 GEI786458:GEI786462 GOE786458:GOE786462 GYA786458:GYA786462 HHW786458:HHW786462 HRS786458:HRS786462 IBO786458:IBO786462 ILK786458:ILK786462 IVG786458:IVG786462 JFC786458:JFC786462 JOY786458:JOY786462 JYU786458:JYU786462 KIQ786458:KIQ786462 KSM786458:KSM786462 LCI786458:LCI786462 LME786458:LME786462 LWA786458:LWA786462 MFW786458:MFW786462 MPS786458:MPS786462 MZO786458:MZO786462 NJK786458:NJK786462 NTG786458:NTG786462 ODC786458:ODC786462 OMY786458:OMY786462 OWU786458:OWU786462 PGQ786458:PGQ786462 PQM786458:PQM786462 QAI786458:QAI786462 QKE786458:QKE786462 QUA786458:QUA786462 RDW786458:RDW786462 RNS786458:RNS786462 RXO786458:RXO786462 SHK786458:SHK786462 SRG786458:SRG786462 TBC786458:TBC786462 TKY786458:TKY786462 TUU786458:TUU786462 UEQ786458:UEQ786462 UOM786458:UOM786462 UYI786458:UYI786462 VIE786458:VIE786462 VSA786458:VSA786462 WBW786458:WBW786462 WLS786458:WLS786462 WVO786458:WVO786462 G851994:G851998 JC851994:JC851998 SY851994:SY851998 ACU851994:ACU851998 AMQ851994:AMQ851998 AWM851994:AWM851998 BGI851994:BGI851998 BQE851994:BQE851998 CAA851994:CAA851998 CJW851994:CJW851998 CTS851994:CTS851998 DDO851994:DDO851998 DNK851994:DNK851998 DXG851994:DXG851998 EHC851994:EHC851998 EQY851994:EQY851998 FAU851994:FAU851998 FKQ851994:FKQ851998 FUM851994:FUM851998 GEI851994:GEI851998 GOE851994:GOE851998 GYA851994:GYA851998 HHW851994:HHW851998 HRS851994:HRS851998 IBO851994:IBO851998 ILK851994:ILK851998 IVG851994:IVG851998 JFC851994:JFC851998 JOY851994:JOY851998 JYU851994:JYU851998 KIQ851994:KIQ851998 KSM851994:KSM851998 LCI851994:LCI851998 LME851994:LME851998 LWA851994:LWA851998 MFW851994:MFW851998 MPS851994:MPS851998 MZO851994:MZO851998 NJK851994:NJK851998 NTG851994:NTG851998 ODC851994:ODC851998 OMY851994:OMY851998 OWU851994:OWU851998 PGQ851994:PGQ851998 PQM851994:PQM851998 QAI851994:QAI851998 QKE851994:QKE851998 QUA851994:QUA851998 RDW851994:RDW851998 RNS851994:RNS851998 RXO851994:RXO851998 SHK851994:SHK851998 SRG851994:SRG851998 TBC851994:TBC851998 TKY851994:TKY851998 TUU851994:TUU851998 UEQ851994:UEQ851998 UOM851994:UOM851998 UYI851994:UYI851998 VIE851994:VIE851998 VSA851994:VSA851998 WBW851994:WBW851998 WLS851994:WLS851998 WVO851994:WVO851998 G917530:G917534 JC917530:JC917534 SY917530:SY917534 ACU917530:ACU917534 AMQ917530:AMQ917534 AWM917530:AWM917534 BGI917530:BGI917534 BQE917530:BQE917534 CAA917530:CAA917534 CJW917530:CJW917534 CTS917530:CTS917534 DDO917530:DDO917534 DNK917530:DNK917534 DXG917530:DXG917534 EHC917530:EHC917534 EQY917530:EQY917534 FAU917530:FAU917534 FKQ917530:FKQ917534 FUM917530:FUM917534 GEI917530:GEI917534 GOE917530:GOE917534 GYA917530:GYA917534 HHW917530:HHW917534 HRS917530:HRS917534 IBO917530:IBO917534 ILK917530:ILK917534 IVG917530:IVG917534 JFC917530:JFC917534 JOY917530:JOY917534 JYU917530:JYU917534 KIQ917530:KIQ917534 KSM917530:KSM917534 LCI917530:LCI917534 LME917530:LME917534 LWA917530:LWA917534 MFW917530:MFW917534 MPS917530:MPS917534 MZO917530:MZO917534 NJK917530:NJK917534 NTG917530:NTG917534 ODC917530:ODC917534 OMY917530:OMY917534 OWU917530:OWU917534 PGQ917530:PGQ917534 PQM917530:PQM917534 QAI917530:QAI917534 QKE917530:QKE917534 QUA917530:QUA917534 RDW917530:RDW917534 RNS917530:RNS917534 RXO917530:RXO917534 SHK917530:SHK917534 SRG917530:SRG917534 TBC917530:TBC917534 TKY917530:TKY917534 TUU917530:TUU917534 UEQ917530:UEQ917534 UOM917530:UOM917534 UYI917530:UYI917534 VIE917530:VIE917534 VSA917530:VSA917534 WBW917530:WBW917534 WLS917530:WLS917534 WVO917530:WVO917534 G983066:G983070 JC983066:JC983070 SY983066:SY983070 ACU983066:ACU983070 AMQ983066:AMQ983070 AWM983066:AWM983070 BGI983066:BGI983070 BQE983066:BQE983070 CAA983066:CAA983070 CJW983066:CJW983070 CTS983066:CTS983070 DDO983066:DDO983070 DNK983066:DNK983070 DXG983066:DXG983070 EHC983066:EHC983070 EQY983066:EQY983070 FAU983066:FAU983070 FKQ983066:FKQ983070 FUM983066:FUM983070 GEI983066:GEI983070 GOE983066:GOE983070 GYA983066:GYA983070 HHW983066:HHW983070 HRS983066:HRS983070 IBO983066:IBO983070 ILK983066:ILK983070 IVG983066:IVG983070 JFC983066:JFC983070 JOY983066:JOY983070 JYU983066:JYU983070 KIQ983066:KIQ983070 KSM983066:KSM983070 LCI983066:LCI983070 LME983066:LME983070 LWA983066:LWA983070 MFW983066:MFW983070 MPS983066:MPS983070 MZO983066:MZO983070 NJK983066:NJK983070 NTG983066:NTG983070 ODC983066:ODC983070 OMY983066:OMY983070 OWU983066:OWU983070 PGQ983066:PGQ983070 PQM983066:PQM983070 QAI983066:QAI983070 QKE983066:QKE983070 QUA983066:QUA983070 RDW983066:RDW983070 RNS983066:RNS983070 RXO983066:RXO983070 SHK983066:SHK983070 SRG983066:SRG983070 TBC983066:TBC983070 TKY983066:TKY983070 TUU983066:TUU983070 UEQ983066:UEQ983070 UOM983066:UOM983070 UYI983066:UYI983070 VIE983066:VIE983070 VSA983066:VSA983070 WBW983066:WBW983070 WLS983066:WLS983070 G26:G30" xr:uid="{00000000-0002-0000-0100-000002000000}">
      <formula1>0</formula1>
      <formula2>999999999.99</formula2>
    </dataValidation>
    <dataValidation type="decimal" allowBlank="1" showErrorMessage="1" errorTitle="Degressiven Höchstsatz eingeben" error="Hier bitte den höchtens zulässigen Wert für die degressive Abschreibung eingeben. Dieser Beträgt für die Jahre 2009 und 2010 25 Prozent. Eingabemöglichkeit von 0 bis 40 %." sqref="G4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WLS983088 WVO983088" xr:uid="{00000000-0002-0000-0100-000003000000}">
      <formula1>0</formula1>
      <formula2>0.4</formula2>
    </dataValidation>
    <dataValidation type="decimal" allowBlank="1" showErrorMessage="1" errorTitle="Multiplikator eingeben" error="Hier bitte den Multiplikator für die degressive AfA eingeben. Dieser Beträgt für die Jahre 2009 und 2010 das 2,5 fache der linearen AfA. Eingabemöglichkeit von 0 bis 4." sqref="G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xr:uid="{00000000-0002-0000-0100-000004000000}">
      <formula1>0</formula1>
      <formula2>4</formula2>
    </dataValidation>
    <dataValidation type="list" allowBlank="1" showErrorMessage="1" errorTitle="Nutzungsdauer in Jahre" error="Hier bitte die Nutzungsdauer in Jahren (Zwischen 2 und 20 Jahren) eingeben." sqref="G22" xr:uid="{00000000-0002-0000-0100-000005000000}">
      <formula1>$D$64:$D$83</formula1>
    </dataValidation>
  </dataValidations>
  <hyperlinks>
    <hyperlink ref="B52:D52" location="Startseite!StartG10" display="&lt;&lt; Startseite" xr:uid="{00000000-0004-0000-0100-000000000000}"/>
    <hyperlink ref="E52" location="HilfeB3" display="Hilfe?" xr:uid="{00000000-0004-0000-0100-000001000000}"/>
    <hyperlink ref="F52" location="BeispielB2" display="Beispiel" xr:uid="{00000000-0004-0000-0100-000002000000}"/>
  </hyperlinks>
  <printOptions horizontalCentered="1" gridLinesSet="0"/>
  <pageMargins left="0.78740157480314965" right="0.78740157480314965" top="0.78740157480314965" bottom="0.78740157480314965" header="0.51181102362204722" footer="0.51181102362204722"/>
  <pageSetup paperSize="9" scale="92" orientation="portrait" horizontalDpi="300"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pageSetUpPr autoPageBreaks="0" fitToPage="1"/>
  </sheetPr>
  <dimension ref="B1:R41"/>
  <sheetViews>
    <sheetView showGridLines="0" zoomScaleNormal="100" workbookViewId="0">
      <selection activeCell="B2" sqref="B2:O2"/>
    </sheetView>
  </sheetViews>
  <sheetFormatPr baseColWidth="10" defaultRowHeight="12.75" x14ac:dyDescent="0.2"/>
  <cols>
    <col min="1" max="1" width="3.42578125" style="127" customWidth="1"/>
    <col min="2" max="2" width="6.42578125" style="174" customWidth="1"/>
    <col min="3" max="3" width="1" style="174" customWidth="1"/>
    <col min="4" max="5" width="13.7109375" style="26" customWidth="1"/>
    <col min="6" max="6" width="1" style="26" customWidth="1"/>
    <col min="7" max="8" width="13.7109375" style="26" customWidth="1"/>
    <col min="9" max="9" width="5" style="26" customWidth="1"/>
    <col min="10" max="10" width="1.140625" style="26" customWidth="1"/>
    <col min="11" max="12" width="13.7109375" style="26" customWidth="1"/>
    <col min="13" max="13" width="1" style="26" customWidth="1"/>
    <col min="14" max="15" width="13.7109375" style="26" customWidth="1"/>
    <col min="16" max="16" width="11.42578125" style="127"/>
    <col min="17" max="17" width="11.42578125" style="127" hidden="1" customWidth="1"/>
    <col min="18" max="18" width="0" style="127" hidden="1" customWidth="1"/>
    <col min="19" max="256" width="11.42578125" style="127"/>
    <col min="257" max="257" width="3.42578125" style="127" customWidth="1"/>
    <col min="258" max="258" width="6.42578125" style="127" customWidth="1"/>
    <col min="259" max="259" width="1" style="127" customWidth="1"/>
    <col min="260" max="261" width="13.7109375" style="127" customWidth="1"/>
    <col min="262" max="262" width="1" style="127" customWidth="1"/>
    <col min="263" max="264" width="13.7109375" style="127" customWidth="1"/>
    <col min="265" max="265" width="4.140625" style="127" customWidth="1"/>
    <col min="266" max="266" width="1.140625" style="127" customWidth="1"/>
    <col min="267" max="268" width="13.7109375" style="127" customWidth="1"/>
    <col min="269" max="269" width="1" style="127" customWidth="1"/>
    <col min="270" max="271" width="13.7109375" style="127" customWidth="1"/>
    <col min="272" max="272" width="11.42578125" style="127"/>
    <col min="273" max="273" width="0" style="127" hidden="1" customWidth="1"/>
    <col min="274" max="512" width="11.42578125" style="127"/>
    <col min="513" max="513" width="3.42578125" style="127" customWidth="1"/>
    <col min="514" max="514" width="6.42578125" style="127" customWidth="1"/>
    <col min="515" max="515" width="1" style="127" customWidth="1"/>
    <col min="516" max="517" width="13.7109375" style="127" customWidth="1"/>
    <col min="518" max="518" width="1" style="127" customWidth="1"/>
    <col min="519" max="520" width="13.7109375" style="127" customWidth="1"/>
    <col min="521" max="521" width="4.140625" style="127" customWidth="1"/>
    <col min="522" max="522" width="1.140625" style="127" customWidth="1"/>
    <col min="523" max="524" width="13.7109375" style="127" customWidth="1"/>
    <col min="525" max="525" width="1" style="127" customWidth="1"/>
    <col min="526" max="527" width="13.7109375" style="127" customWidth="1"/>
    <col min="528" max="528" width="11.42578125" style="127"/>
    <col min="529" max="529" width="0" style="127" hidden="1" customWidth="1"/>
    <col min="530" max="768" width="11.42578125" style="127"/>
    <col min="769" max="769" width="3.42578125" style="127" customWidth="1"/>
    <col min="770" max="770" width="6.42578125" style="127" customWidth="1"/>
    <col min="771" max="771" width="1" style="127" customWidth="1"/>
    <col min="772" max="773" width="13.7109375" style="127" customWidth="1"/>
    <col min="774" max="774" width="1" style="127" customWidth="1"/>
    <col min="775" max="776" width="13.7109375" style="127" customWidth="1"/>
    <col min="777" max="777" width="4.140625" style="127" customWidth="1"/>
    <col min="778" max="778" width="1.140625" style="127" customWidth="1"/>
    <col min="779" max="780" width="13.7109375" style="127" customWidth="1"/>
    <col min="781" max="781" width="1" style="127" customWidth="1"/>
    <col min="782" max="783" width="13.7109375" style="127" customWidth="1"/>
    <col min="784" max="784" width="11.42578125" style="127"/>
    <col min="785" max="785" width="0" style="127" hidden="1" customWidth="1"/>
    <col min="786" max="1024" width="11.42578125" style="127"/>
    <col min="1025" max="1025" width="3.42578125" style="127" customWidth="1"/>
    <col min="1026" max="1026" width="6.42578125" style="127" customWidth="1"/>
    <col min="1027" max="1027" width="1" style="127" customWidth="1"/>
    <col min="1028" max="1029" width="13.7109375" style="127" customWidth="1"/>
    <col min="1030" max="1030" width="1" style="127" customWidth="1"/>
    <col min="1031" max="1032" width="13.7109375" style="127" customWidth="1"/>
    <col min="1033" max="1033" width="4.140625" style="127" customWidth="1"/>
    <col min="1034" max="1034" width="1.140625" style="127" customWidth="1"/>
    <col min="1035" max="1036" width="13.7109375" style="127" customWidth="1"/>
    <col min="1037" max="1037" width="1" style="127" customWidth="1"/>
    <col min="1038" max="1039" width="13.7109375" style="127" customWidth="1"/>
    <col min="1040" max="1040" width="11.42578125" style="127"/>
    <col min="1041" max="1041" width="0" style="127" hidden="1" customWidth="1"/>
    <col min="1042" max="1280" width="11.42578125" style="127"/>
    <col min="1281" max="1281" width="3.42578125" style="127" customWidth="1"/>
    <col min="1282" max="1282" width="6.42578125" style="127" customWidth="1"/>
    <col min="1283" max="1283" width="1" style="127" customWidth="1"/>
    <col min="1284" max="1285" width="13.7109375" style="127" customWidth="1"/>
    <col min="1286" max="1286" width="1" style="127" customWidth="1"/>
    <col min="1287" max="1288" width="13.7109375" style="127" customWidth="1"/>
    <col min="1289" max="1289" width="4.140625" style="127" customWidth="1"/>
    <col min="1290" max="1290" width="1.140625" style="127" customWidth="1"/>
    <col min="1291" max="1292" width="13.7109375" style="127" customWidth="1"/>
    <col min="1293" max="1293" width="1" style="127" customWidth="1"/>
    <col min="1294" max="1295" width="13.7109375" style="127" customWidth="1"/>
    <col min="1296" max="1296" width="11.42578125" style="127"/>
    <col min="1297" max="1297" width="0" style="127" hidden="1" customWidth="1"/>
    <col min="1298" max="1536" width="11.42578125" style="127"/>
    <col min="1537" max="1537" width="3.42578125" style="127" customWidth="1"/>
    <col min="1538" max="1538" width="6.42578125" style="127" customWidth="1"/>
    <col min="1539" max="1539" width="1" style="127" customWidth="1"/>
    <col min="1540" max="1541" width="13.7109375" style="127" customWidth="1"/>
    <col min="1542" max="1542" width="1" style="127" customWidth="1"/>
    <col min="1543" max="1544" width="13.7109375" style="127" customWidth="1"/>
    <col min="1545" max="1545" width="4.140625" style="127" customWidth="1"/>
    <col min="1546" max="1546" width="1.140625" style="127" customWidth="1"/>
    <col min="1547" max="1548" width="13.7109375" style="127" customWidth="1"/>
    <col min="1549" max="1549" width="1" style="127" customWidth="1"/>
    <col min="1550" max="1551" width="13.7109375" style="127" customWidth="1"/>
    <col min="1552" max="1552" width="11.42578125" style="127"/>
    <col min="1553" max="1553" width="0" style="127" hidden="1" customWidth="1"/>
    <col min="1554" max="1792" width="11.42578125" style="127"/>
    <col min="1793" max="1793" width="3.42578125" style="127" customWidth="1"/>
    <col min="1794" max="1794" width="6.42578125" style="127" customWidth="1"/>
    <col min="1795" max="1795" width="1" style="127" customWidth="1"/>
    <col min="1796" max="1797" width="13.7109375" style="127" customWidth="1"/>
    <col min="1798" max="1798" width="1" style="127" customWidth="1"/>
    <col min="1799" max="1800" width="13.7109375" style="127" customWidth="1"/>
    <col min="1801" max="1801" width="4.140625" style="127" customWidth="1"/>
    <col min="1802" max="1802" width="1.140625" style="127" customWidth="1"/>
    <col min="1803" max="1804" width="13.7109375" style="127" customWidth="1"/>
    <col min="1805" max="1805" width="1" style="127" customWidth="1"/>
    <col min="1806" max="1807" width="13.7109375" style="127" customWidth="1"/>
    <col min="1808" max="1808" width="11.42578125" style="127"/>
    <col min="1809" max="1809" width="0" style="127" hidden="1" customWidth="1"/>
    <col min="1810" max="2048" width="11.42578125" style="127"/>
    <col min="2049" max="2049" width="3.42578125" style="127" customWidth="1"/>
    <col min="2050" max="2050" width="6.42578125" style="127" customWidth="1"/>
    <col min="2051" max="2051" width="1" style="127" customWidth="1"/>
    <col min="2052" max="2053" width="13.7109375" style="127" customWidth="1"/>
    <col min="2054" max="2054" width="1" style="127" customWidth="1"/>
    <col min="2055" max="2056" width="13.7109375" style="127" customWidth="1"/>
    <col min="2057" max="2057" width="4.140625" style="127" customWidth="1"/>
    <col min="2058" max="2058" width="1.140625" style="127" customWidth="1"/>
    <col min="2059" max="2060" width="13.7109375" style="127" customWidth="1"/>
    <col min="2061" max="2061" width="1" style="127" customWidth="1"/>
    <col min="2062" max="2063" width="13.7109375" style="127" customWidth="1"/>
    <col min="2064" max="2064" width="11.42578125" style="127"/>
    <col min="2065" max="2065" width="0" style="127" hidden="1" customWidth="1"/>
    <col min="2066" max="2304" width="11.42578125" style="127"/>
    <col min="2305" max="2305" width="3.42578125" style="127" customWidth="1"/>
    <col min="2306" max="2306" width="6.42578125" style="127" customWidth="1"/>
    <col min="2307" max="2307" width="1" style="127" customWidth="1"/>
    <col min="2308" max="2309" width="13.7109375" style="127" customWidth="1"/>
    <col min="2310" max="2310" width="1" style="127" customWidth="1"/>
    <col min="2311" max="2312" width="13.7109375" style="127" customWidth="1"/>
    <col min="2313" max="2313" width="4.140625" style="127" customWidth="1"/>
    <col min="2314" max="2314" width="1.140625" style="127" customWidth="1"/>
    <col min="2315" max="2316" width="13.7109375" style="127" customWidth="1"/>
    <col min="2317" max="2317" width="1" style="127" customWidth="1"/>
    <col min="2318" max="2319" width="13.7109375" style="127" customWidth="1"/>
    <col min="2320" max="2320" width="11.42578125" style="127"/>
    <col min="2321" max="2321" width="0" style="127" hidden="1" customWidth="1"/>
    <col min="2322" max="2560" width="11.42578125" style="127"/>
    <col min="2561" max="2561" width="3.42578125" style="127" customWidth="1"/>
    <col min="2562" max="2562" width="6.42578125" style="127" customWidth="1"/>
    <col min="2563" max="2563" width="1" style="127" customWidth="1"/>
    <col min="2564" max="2565" width="13.7109375" style="127" customWidth="1"/>
    <col min="2566" max="2566" width="1" style="127" customWidth="1"/>
    <col min="2567" max="2568" width="13.7109375" style="127" customWidth="1"/>
    <col min="2569" max="2569" width="4.140625" style="127" customWidth="1"/>
    <col min="2570" max="2570" width="1.140625" style="127" customWidth="1"/>
    <col min="2571" max="2572" width="13.7109375" style="127" customWidth="1"/>
    <col min="2573" max="2573" width="1" style="127" customWidth="1"/>
    <col min="2574" max="2575" width="13.7109375" style="127" customWidth="1"/>
    <col min="2576" max="2576" width="11.42578125" style="127"/>
    <col min="2577" max="2577" width="0" style="127" hidden="1" customWidth="1"/>
    <col min="2578" max="2816" width="11.42578125" style="127"/>
    <col min="2817" max="2817" width="3.42578125" style="127" customWidth="1"/>
    <col min="2818" max="2818" width="6.42578125" style="127" customWidth="1"/>
    <col min="2819" max="2819" width="1" style="127" customWidth="1"/>
    <col min="2820" max="2821" width="13.7109375" style="127" customWidth="1"/>
    <col min="2822" max="2822" width="1" style="127" customWidth="1"/>
    <col min="2823" max="2824" width="13.7109375" style="127" customWidth="1"/>
    <col min="2825" max="2825" width="4.140625" style="127" customWidth="1"/>
    <col min="2826" max="2826" width="1.140625" style="127" customWidth="1"/>
    <col min="2827" max="2828" width="13.7109375" style="127" customWidth="1"/>
    <col min="2829" max="2829" width="1" style="127" customWidth="1"/>
    <col min="2830" max="2831" width="13.7109375" style="127" customWidth="1"/>
    <col min="2832" max="2832" width="11.42578125" style="127"/>
    <col min="2833" max="2833" width="0" style="127" hidden="1" customWidth="1"/>
    <col min="2834" max="3072" width="11.42578125" style="127"/>
    <col min="3073" max="3073" width="3.42578125" style="127" customWidth="1"/>
    <col min="3074" max="3074" width="6.42578125" style="127" customWidth="1"/>
    <col min="3075" max="3075" width="1" style="127" customWidth="1"/>
    <col min="3076" max="3077" width="13.7109375" style="127" customWidth="1"/>
    <col min="3078" max="3078" width="1" style="127" customWidth="1"/>
    <col min="3079" max="3080" width="13.7109375" style="127" customWidth="1"/>
    <col min="3081" max="3081" width="4.140625" style="127" customWidth="1"/>
    <col min="3082" max="3082" width="1.140625" style="127" customWidth="1"/>
    <col min="3083" max="3084" width="13.7109375" style="127" customWidth="1"/>
    <col min="3085" max="3085" width="1" style="127" customWidth="1"/>
    <col min="3086" max="3087" width="13.7109375" style="127" customWidth="1"/>
    <col min="3088" max="3088" width="11.42578125" style="127"/>
    <col min="3089" max="3089" width="0" style="127" hidden="1" customWidth="1"/>
    <col min="3090" max="3328" width="11.42578125" style="127"/>
    <col min="3329" max="3329" width="3.42578125" style="127" customWidth="1"/>
    <col min="3330" max="3330" width="6.42578125" style="127" customWidth="1"/>
    <col min="3331" max="3331" width="1" style="127" customWidth="1"/>
    <col min="3332" max="3333" width="13.7109375" style="127" customWidth="1"/>
    <col min="3334" max="3334" width="1" style="127" customWidth="1"/>
    <col min="3335" max="3336" width="13.7109375" style="127" customWidth="1"/>
    <col min="3337" max="3337" width="4.140625" style="127" customWidth="1"/>
    <col min="3338" max="3338" width="1.140625" style="127" customWidth="1"/>
    <col min="3339" max="3340" width="13.7109375" style="127" customWidth="1"/>
    <col min="3341" max="3341" width="1" style="127" customWidth="1"/>
    <col min="3342" max="3343" width="13.7109375" style="127" customWidth="1"/>
    <col min="3344" max="3344" width="11.42578125" style="127"/>
    <col min="3345" max="3345" width="0" style="127" hidden="1" customWidth="1"/>
    <col min="3346" max="3584" width="11.42578125" style="127"/>
    <col min="3585" max="3585" width="3.42578125" style="127" customWidth="1"/>
    <col min="3586" max="3586" width="6.42578125" style="127" customWidth="1"/>
    <col min="3587" max="3587" width="1" style="127" customWidth="1"/>
    <col min="3588" max="3589" width="13.7109375" style="127" customWidth="1"/>
    <col min="3590" max="3590" width="1" style="127" customWidth="1"/>
    <col min="3591" max="3592" width="13.7109375" style="127" customWidth="1"/>
    <col min="3593" max="3593" width="4.140625" style="127" customWidth="1"/>
    <col min="3594" max="3594" width="1.140625" style="127" customWidth="1"/>
    <col min="3595" max="3596" width="13.7109375" style="127" customWidth="1"/>
    <col min="3597" max="3597" width="1" style="127" customWidth="1"/>
    <col min="3598" max="3599" width="13.7109375" style="127" customWidth="1"/>
    <col min="3600" max="3600" width="11.42578125" style="127"/>
    <col min="3601" max="3601" width="0" style="127" hidden="1" customWidth="1"/>
    <col min="3602" max="3840" width="11.42578125" style="127"/>
    <col min="3841" max="3841" width="3.42578125" style="127" customWidth="1"/>
    <col min="3842" max="3842" width="6.42578125" style="127" customWidth="1"/>
    <col min="3843" max="3843" width="1" style="127" customWidth="1"/>
    <col min="3844" max="3845" width="13.7109375" style="127" customWidth="1"/>
    <col min="3846" max="3846" width="1" style="127" customWidth="1"/>
    <col min="3847" max="3848" width="13.7109375" style="127" customWidth="1"/>
    <col min="3849" max="3849" width="4.140625" style="127" customWidth="1"/>
    <col min="3850" max="3850" width="1.140625" style="127" customWidth="1"/>
    <col min="3851" max="3852" width="13.7109375" style="127" customWidth="1"/>
    <col min="3853" max="3853" width="1" style="127" customWidth="1"/>
    <col min="3854" max="3855" width="13.7109375" style="127" customWidth="1"/>
    <col min="3856" max="3856" width="11.42578125" style="127"/>
    <col min="3857" max="3857" width="0" style="127" hidden="1" customWidth="1"/>
    <col min="3858" max="4096" width="11.42578125" style="127"/>
    <col min="4097" max="4097" width="3.42578125" style="127" customWidth="1"/>
    <col min="4098" max="4098" width="6.42578125" style="127" customWidth="1"/>
    <col min="4099" max="4099" width="1" style="127" customWidth="1"/>
    <col min="4100" max="4101" width="13.7109375" style="127" customWidth="1"/>
    <col min="4102" max="4102" width="1" style="127" customWidth="1"/>
    <col min="4103" max="4104" width="13.7109375" style="127" customWidth="1"/>
    <col min="4105" max="4105" width="4.140625" style="127" customWidth="1"/>
    <col min="4106" max="4106" width="1.140625" style="127" customWidth="1"/>
    <col min="4107" max="4108" width="13.7109375" style="127" customWidth="1"/>
    <col min="4109" max="4109" width="1" style="127" customWidth="1"/>
    <col min="4110" max="4111" width="13.7109375" style="127" customWidth="1"/>
    <col min="4112" max="4112" width="11.42578125" style="127"/>
    <col min="4113" max="4113" width="0" style="127" hidden="1" customWidth="1"/>
    <col min="4114" max="4352" width="11.42578125" style="127"/>
    <col min="4353" max="4353" width="3.42578125" style="127" customWidth="1"/>
    <col min="4354" max="4354" width="6.42578125" style="127" customWidth="1"/>
    <col min="4355" max="4355" width="1" style="127" customWidth="1"/>
    <col min="4356" max="4357" width="13.7109375" style="127" customWidth="1"/>
    <col min="4358" max="4358" width="1" style="127" customWidth="1"/>
    <col min="4359" max="4360" width="13.7109375" style="127" customWidth="1"/>
    <col min="4361" max="4361" width="4.140625" style="127" customWidth="1"/>
    <col min="4362" max="4362" width="1.140625" style="127" customWidth="1"/>
    <col min="4363" max="4364" width="13.7109375" style="127" customWidth="1"/>
    <col min="4365" max="4365" width="1" style="127" customWidth="1"/>
    <col min="4366" max="4367" width="13.7109375" style="127" customWidth="1"/>
    <col min="4368" max="4368" width="11.42578125" style="127"/>
    <col min="4369" max="4369" width="0" style="127" hidden="1" customWidth="1"/>
    <col min="4370" max="4608" width="11.42578125" style="127"/>
    <col min="4609" max="4609" width="3.42578125" style="127" customWidth="1"/>
    <col min="4610" max="4610" width="6.42578125" style="127" customWidth="1"/>
    <col min="4611" max="4611" width="1" style="127" customWidth="1"/>
    <col min="4612" max="4613" width="13.7109375" style="127" customWidth="1"/>
    <col min="4614" max="4614" width="1" style="127" customWidth="1"/>
    <col min="4615" max="4616" width="13.7109375" style="127" customWidth="1"/>
    <col min="4617" max="4617" width="4.140625" style="127" customWidth="1"/>
    <col min="4618" max="4618" width="1.140625" style="127" customWidth="1"/>
    <col min="4619" max="4620" width="13.7109375" style="127" customWidth="1"/>
    <col min="4621" max="4621" width="1" style="127" customWidth="1"/>
    <col min="4622" max="4623" width="13.7109375" style="127" customWidth="1"/>
    <col min="4624" max="4624" width="11.42578125" style="127"/>
    <col min="4625" max="4625" width="0" style="127" hidden="1" customWidth="1"/>
    <col min="4626" max="4864" width="11.42578125" style="127"/>
    <col min="4865" max="4865" width="3.42578125" style="127" customWidth="1"/>
    <col min="4866" max="4866" width="6.42578125" style="127" customWidth="1"/>
    <col min="4867" max="4867" width="1" style="127" customWidth="1"/>
    <col min="4868" max="4869" width="13.7109375" style="127" customWidth="1"/>
    <col min="4870" max="4870" width="1" style="127" customWidth="1"/>
    <col min="4871" max="4872" width="13.7109375" style="127" customWidth="1"/>
    <col min="4873" max="4873" width="4.140625" style="127" customWidth="1"/>
    <col min="4874" max="4874" width="1.140625" style="127" customWidth="1"/>
    <col min="4875" max="4876" width="13.7109375" style="127" customWidth="1"/>
    <col min="4877" max="4877" width="1" style="127" customWidth="1"/>
    <col min="4878" max="4879" width="13.7109375" style="127" customWidth="1"/>
    <col min="4880" max="4880" width="11.42578125" style="127"/>
    <col min="4881" max="4881" width="0" style="127" hidden="1" customWidth="1"/>
    <col min="4882" max="5120" width="11.42578125" style="127"/>
    <col min="5121" max="5121" width="3.42578125" style="127" customWidth="1"/>
    <col min="5122" max="5122" width="6.42578125" style="127" customWidth="1"/>
    <col min="5123" max="5123" width="1" style="127" customWidth="1"/>
    <col min="5124" max="5125" width="13.7109375" style="127" customWidth="1"/>
    <col min="5126" max="5126" width="1" style="127" customWidth="1"/>
    <col min="5127" max="5128" width="13.7109375" style="127" customWidth="1"/>
    <col min="5129" max="5129" width="4.140625" style="127" customWidth="1"/>
    <col min="5130" max="5130" width="1.140625" style="127" customWidth="1"/>
    <col min="5131" max="5132" width="13.7109375" style="127" customWidth="1"/>
    <col min="5133" max="5133" width="1" style="127" customWidth="1"/>
    <col min="5134" max="5135" width="13.7109375" style="127" customWidth="1"/>
    <col min="5136" max="5136" width="11.42578125" style="127"/>
    <col min="5137" max="5137" width="0" style="127" hidden="1" customWidth="1"/>
    <col min="5138" max="5376" width="11.42578125" style="127"/>
    <col min="5377" max="5377" width="3.42578125" style="127" customWidth="1"/>
    <col min="5378" max="5378" width="6.42578125" style="127" customWidth="1"/>
    <col min="5379" max="5379" width="1" style="127" customWidth="1"/>
    <col min="5380" max="5381" width="13.7109375" style="127" customWidth="1"/>
    <col min="5382" max="5382" width="1" style="127" customWidth="1"/>
    <col min="5383" max="5384" width="13.7109375" style="127" customWidth="1"/>
    <col min="5385" max="5385" width="4.140625" style="127" customWidth="1"/>
    <col min="5386" max="5386" width="1.140625" style="127" customWidth="1"/>
    <col min="5387" max="5388" width="13.7109375" style="127" customWidth="1"/>
    <col min="5389" max="5389" width="1" style="127" customWidth="1"/>
    <col min="5390" max="5391" width="13.7109375" style="127" customWidth="1"/>
    <col min="5392" max="5392" width="11.42578125" style="127"/>
    <col min="5393" max="5393" width="0" style="127" hidden="1" customWidth="1"/>
    <col min="5394" max="5632" width="11.42578125" style="127"/>
    <col min="5633" max="5633" width="3.42578125" style="127" customWidth="1"/>
    <col min="5634" max="5634" width="6.42578125" style="127" customWidth="1"/>
    <col min="5635" max="5635" width="1" style="127" customWidth="1"/>
    <col min="5636" max="5637" width="13.7109375" style="127" customWidth="1"/>
    <col min="5638" max="5638" width="1" style="127" customWidth="1"/>
    <col min="5639" max="5640" width="13.7109375" style="127" customWidth="1"/>
    <col min="5641" max="5641" width="4.140625" style="127" customWidth="1"/>
    <col min="5642" max="5642" width="1.140625" style="127" customWidth="1"/>
    <col min="5643" max="5644" width="13.7109375" style="127" customWidth="1"/>
    <col min="5645" max="5645" width="1" style="127" customWidth="1"/>
    <col min="5646" max="5647" width="13.7109375" style="127" customWidth="1"/>
    <col min="5648" max="5648" width="11.42578125" style="127"/>
    <col min="5649" max="5649" width="0" style="127" hidden="1" customWidth="1"/>
    <col min="5650" max="5888" width="11.42578125" style="127"/>
    <col min="5889" max="5889" width="3.42578125" style="127" customWidth="1"/>
    <col min="5890" max="5890" width="6.42578125" style="127" customWidth="1"/>
    <col min="5891" max="5891" width="1" style="127" customWidth="1"/>
    <col min="5892" max="5893" width="13.7109375" style="127" customWidth="1"/>
    <col min="5894" max="5894" width="1" style="127" customWidth="1"/>
    <col min="5895" max="5896" width="13.7109375" style="127" customWidth="1"/>
    <col min="5897" max="5897" width="4.140625" style="127" customWidth="1"/>
    <col min="5898" max="5898" width="1.140625" style="127" customWidth="1"/>
    <col min="5899" max="5900" width="13.7109375" style="127" customWidth="1"/>
    <col min="5901" max="5901" width="1" style="127" customWidth="1"/>
    <col min="5902" max="5903" width="13.7109375" style="127" customWidth="1"/>
    <col min="5904" max="5904" width="11.42578125" style="127"/>
    <col min="5905" max="5905" width="0" style="127" hidden="1" customWidth="1"/>
    <col min="5906" max="6144" width="11.42578125" style="127"/>
    <col min="6145" max="6145" width="3.42578125" style="127" customWidth="1"/>
    <col min="6146" max="6146" width="6.42578125" style="127" customWidth="1"/>
    <col min="6147" max="6147" width="1" style="127" customWidth="1"/>
    <col min="6148" max="6149" width="13.7109375" style="127" customWidth="1"/>
    <col min="6150" max="6150" width="1" style="127" customWidth="1"/>
    <col min="6151" max="6152" width="13.7109375" style="127" customWidth="1"/>
    <col min="6153" max="6153" width="4.140625" style="127" customWidth="1"/>
    <col min="6154" max="6154" width="1.140625" style="127" customWidth="1"/>
    <col min="6155" max="6156" width="13.7109375" style="127" customWidth="1"/>
    <col min="6157" max="6157" width="1" style="127" customWidth="1"/>
    <col min="6158" max="6159" width="13.7109375" style="127" customWidth="1"/>
    <col min="6160" max="6160" width="11.42578125" style="127"/>
    <col min="6161" max="6161" width="0" style="127" hidden="1" customWidth="1"/>
    <col min="6162" max="6400" width="11.42578125" style="127"/>
    <col min="6401" max="6401" width="3.42578125" style="127" customWidth="1"/>
    <col min="6402" max="6402" width="6.42578125" style="127" customWidth="1"/>
    <col min="6403" max="6403" width="1" style="127" customWidth="1"/>
    <col min="6404" max="6405" width="13.7109375" style="127" customWidth="1"/>
    <col min="6406" max="6406" width="1" style="127" customWidth="1"/>
    <col min="6407" max="6408" width="13.7109375" style="127" customWidth="1"/>
    <col min="6409" max="6409" width="4.140625" style="127" customWidth="1"/>
    <col min="6410" max="6410" width="1.140625" style="127" customWidth="1"/>
    <col min="6411" max="6412" width="13.7109375" style="127" customWidth="1"/>
    <col min="6413" max="6413" width="1" style="127" customWidth="1"/>
    <col min="6414" max="6415" width="13.7109375" style="127" customWidth="1"/>
    <col min="6416" max="6416" width="11.42578125" style="127"/>
    <col min="6417" max="6417" width="0" style="127" hidden="1" customWidth="1"/>
    <col min="6418" max="6656" width="11.42578125" style="127"/>
    <col min="6657" max="6657" width="3.42578125" style="127" customWidth="1"/>
    <col min="6658" max="6658" width="6.42578125" style="127" customWidth="1"/>
    <col min="6659" max="6659" width="1" style="127" customWidth="1"/>
    <col min="6660" max="6661" width="13.7109375" style="127" customWidth="1"/>
    <col min="6662" max="6662" width="1" style="127" customWidth="1"/>
    <col min="6663" max="6664" width="13.7109375" style="127" customWidth="1"/>
    <col min="6665" max="6665" width="4.140625" style="127" customWidth="1"/>
    <col min="6666" max="6666" width="1.140625" style="127" customWidth="1"/>
    <col min="6667" max="6668" width="13.7109375" style="127" customWidth="1"/>
    <col min="6669" max="6669" width="1" style="127" customWidth="1"/>
    <col min="6670" max="6671" width="13.7109375" style="127" customWidth="1"/>
    <col min="6672" max="6672" width="11.42578125" style="127"/>
    <col min="6673" max="6673" width="0" style="127" hidden="1" customWidth="1"/>
    <col min="6674" max="6912" width="11.42578125" style="127"/>
    <col min="6913" max="6913" width="3.42578125" style="127" customWidth="1"/>
    <col min="6914" max="6914" width="6.42578125" style="127" customWidth="1"/>
    <col min="6915" max="6915" width="1" style="127" customWidth="1"/>
    <col min="6916" max="6917" width="13.7109375" style="127" customWidth="1"/>
    <col min="6918" max="6918" width="1" style="127" customWidth="1"/>
    <col min="6919" max="6920" width="13.7109375" style="127" customWidth="1"/>
    <col min="6921" max="6921" width="4.140625" style="127" customWidth="1"/>
    <col min="6922" max="6922" width="1.140625" style="127" customWidth="1"/>
    <col min="6923" max="6924" width="13.7109375" style="127" customWidth="1"/>
    <col min="6925" max="6925" width="1" style="127" customWidth="1"/>
    <col min="6926" max="6927" width="13.7109375" style="127" customWidth="1"/>
    <col min="6928" max="6928" width="11.42578125" style="127"/>
    <col min="6929" max="6929" width="0" style="127" hidden="1" customWidth="1"/>
    <col min="6930" max="7168" width="11.42578125" style="127"/>
    <col min="7169" max="7169" width="3.42578125" style="127" customWidth="1"/>
    <col min="7170" max="7170" width="6.42578125" style="127" customWidth="1"/>
    <col min="7171" max="7171" width="1" style="127" customWidth="1"/>
    <col min="7172" max="7173" width="13.7109375" style="127" customWidth="1"/>
    <col min="7174" max="7174" width="1" style="127" customWidth="1"/>
    <col min="7175" max="7176" width="13.7109375" style="127" customWidth="1"/>
    <col min="7177" max="7177" width="4.140625" style="127" customWidth="1"/>
    <col min="7178" max="7178" width="1.140625" style="127" customWidth="1"/>
    <col min="7179" max="7180" width="13.7109375" style="127" customWidth="1"/>
    <col min="7181" max="7181" width="1" style="127" customWidth="1"/>
    <col min="7182" max="7183" width="13.7109375" style="127" customWidth="1"/>
    <col min="7184" max="7184" width="11.42578125" style="127"/>
    <col min="7185" max="7185" width="0" style="127" hidden="1" customWidth="1"/>
    <col min="7186" max="7424" width="11.42578125" style="127"/>
    <col min="7425" max="7425" width="3.42578125" style="127" customWidth="1"/>
    <col min="7426" max="7426" width="6.42578125" style="127" customWidth="1"/>
    <col min="7427" max="7427" width="1" style="127" customWidth="1"/>
    <col min="7428" max="7429" width="13.7109375" style="127" customWidth="1"/>
    <col min="7430" max="7430" width="1" style="127" customWidth="1"/>
    <col min="7431" max="7432" width="13.7109375" style="127" customWidth="1"/>
    <col min="7433" max="7433" width="4.140625" style="127" customWidth="1"/>
    <col min="7434" max="7434" width="1.140625" style="127" customWidth="1"/>
    <col min="7435" max="7436" width="13.7109375" style="127" customWidth="1"/>
    <col min="7437" max="7437" width="1" style="127" customWidth="1"/>
    <col min="7438" max="7439" width="13.7109375" style="127" customWidth="1"/>
    <col min="7440" max="7440" width="11.42578125" style="127"/>
    <col min="7441" max="7441" width="0" style="127" hidden="1" customWidth="1"/>
    <col min="7442" max="7680" width="11.42578125" style="127"/>
    <col min="7681" max="7681" width="3.42578125" style="127" customWidth="1"/>
    <col min="7682" max="7682" width="6.42578125" style="127" customWidth="1"/>
    <col min="7683" max="7683" width="1" style="127" customWidth="1"/>
    <col min="7684" max="7685" width="13.7109375" style="127" customWidth="1"/>
    <col min="7686" max="7686" width="1" style="127" customWidth="1"/>
    <col min="7687" max="7688" width="13.7109375" style="127" customWidth="1"/>
    <col min="7689" max="7689" width="4.140625" style="127" customWidth="1"/>
    <col min="7690" max="7690" width="1.140625" style="127" customWidth="1"/>
    <col min="7691" max="7692" width="13.7109375" style="127" customWidth="1"/>
    <col min="7693" max="7693" width="1" style="127" customWidth="1"/>
    <col min="7694" max="7695" width="13.7109375" style="127" customWidth="1"/>
    <col min="7696" max="7696" width="11.42578125" style="127"/>
    <col min="7697" max="7697" width="0" style="127" hidden="1" customWidth="1"/>
    <col min="7698" max="7936" width="11.42578125" style="127"/>
    <col min="7937" max="7937" width="3.42578125" style="127" customWidth="1"/>
    <col min="7938" max="7938" width="6.42578125" style="127" customWidth="1"/>
    <col min="7939" max="7939" width="1" style="127" customWidth="1"/>
    <col min="7940" max="7941" width="13.7109375" style="127" customWidth="1"/>
    <col min="7942" max="7942" width="1" style="127" customWidth="1"/>
    <col min="7943" max="7944" width="13.7109375" style="127" customWidth="1"/>
    <col min="7945" max="7945" width="4.140625" style="127" customWidth="1"/>
    <col min="7946" max="7946" width="1.140625" style="127" customWidth="1"/>
    <col min="7947" max="7948" width="13.7109375" style="127" customWidth="1"/>
    <col min="7949" max="7949" width="1" style="127" customWidth="1"/>
    <col min="7950" max="7951" width="13.7109375" style="127" customWidth="1"/>
    <col min="7952" max="7952" width="11.42578125" style="127"/>
    <col min="7953" max="7953" width="0" style="127" hidden="1" customWidth="1"/>
    <col min="7954" max="8192" width="11.42578125" style="127"/>
    <col min="8193" max="8193" width="3.42578125" style="127" customWidth="1"/>
    <col min="8194" max="8194" width="6.42578125" style="127" customWidth="1"/>
    <col min="8195" max="8195" width="1" style="127" customWidth="1"/>
    <col min="8196" max="8197" width="13.7109375" style="127" customWidth="1"/>
    <col min="8198" max="8198" width="1" style="127" customWidth="1"/>
    <col min="8199" max="8200" width="13.7109375" style="127" customWidth="1"/>
    <col min="8201" max="8201" width="4.140625" style="127" customWidth="1"/>
    <col min="8202" max="8202" width="1.140625" style="127" customWidth="1"/>
    <col min="8203" max="8204" width="13.7109375" style="127" customWidth="1"/>
    <col min="8205" max="8205" width="1" style="127" customWidth="1"/>
    <col min="8206" max="8207" width="13.7109375" style="127" customWidth="1"/>
    <col min="8208" max="8208" width="11.42578125" style="127"/>
    <col min="8209" max="8209" width="0" style="127" hidden="1" customWidth="1"/>
    <col min="8210" max="8448" width="11.42578125" style="127"/>
    <col min="8449" max="8449" width="3.42578125" style="127" customWidth="1"/>
    <col min="8450" max="8450" width="6.42578125" style="127" customWidth="1"/>
    <col min="8451" max="8451" width="1" style="127" customWidth="1"/>
    <col min="8452" max="8453" width="13.7109375" style="127" customWidth="1"/>
    <col min="8454" max="8454" width="1" style="127" customWidth="1"/>
    <col min="8455" max="8456" width="13.7109375" style="127" customWidth="1"/>
    <col min="8457" max="8457" width="4.140625" style="127" customWidth="1"/>
    <col min="8458" max="8458" width="1.140625" style="127" customWidth="1"/>
    <col min="8459" max="8460" width="13.7109375" style="127" customWidth="1"/>
    <col min="8461" max="8461" width="1" style="127" customWidth="1"/>
    <col min="8462" max="8463" width="13.7109375" style="127" customWidth="1"/>
    <col min="8464" max="8464" width="11.42578125" style="127"/>
    <col min="8465" max="8465" width="0" style="127" hidden="1" customWidth="1"/>
    <col min="8466" max="8704" width="11.42578125" style="127"/>
    <col min="8705" max="8705" width="3.42578125" style="127" customWidth="1"/>
    <col min="8706" max="8706" width="6.42578125" style="127" customWidth="1"/>
    <col min="8707" max="8707" width="1" style="127" customWidth="1"/>
    <col min="8708" max="8709" width="13.7109375" style="127" customWidth="1"/>
    <col min="8710" max="8710" width="1" style="127" customWidth="1"/>
    <col min="8711" max="8712" width="13.7109375" style="127" customWidth="1"/>
    <col min="8713" max="8713" width="4.140625" style="127" customWidth="1"/>
    <col min="8714" max="8714" width="1.140625" style="127" customWidth="1"/>
    <col min="8715" max="8716" width="13.7109375" style="127" customWidth="1"/>
    <col min="8717" max="8717" width="1" style="127" customWidth="1"/>
    <col min="8718" max="8719" width="13.7109375" style="127" customWidth="1"/>
    <col min="8720" max="8720" width="11.42578125" style="127"/>
    <col min="8721" max="8721" width="0" style="127" hidden="1" customWidth="1"/>
    <col min="8722" max="8960" width="11.42578125" style="127"/>
    <col min="8961" max="8961" width="3.42578125" style="127" customWidth="1"/>
    <col min="8962" max="8962" width="6.42578125" style="127" customWidth="1"/>
    <col min="8963" max="8963" width="1" style="127" customWidth="1"/>
    <col min="8964" max="8965" width="13.7109375" style="127" customWidth="1"/>
    <col min="8966" max="8966" width="1" style="127" customWidth="1"/>
    <col min="8967" max="8968" width="13.7109375" style="127" customWidth="1"/>
    <col min="8969" max="8969" width="4.140625" style="127" customWidth="1"/>
    <col min="8970" max="8970" width="1.140625" style="127" customWidth="1"/>
    <col min="8971" max="8972" width="13.7109375" style="127" customWidth="1"/>
    <col min="8973" max="8973" width="1" style="127" customWidth="1"/>
    <col min="8974" max="8975" width="13.7109375" style="127" customWidth="1"/>
    <col min="8976" max="8976" width="11.42578125" style="127"/>
    <col min="8977" max="8977" width="0" style="127" hidden="1" customWidth="1"/>
    <col min="8978" max="9216" width="11.42578125" style="127"/>
    <col min="9217" max="9217" width="3.42578125" style="127" customWidth="1"/>
    <col min="9218" max="9218" width="6.42578125" style="127" customWidth="1"/>
    <col min="9219" max="9219" width="1" style="127" customWidth="1"/>
    <col min="9220" max="9221" width="13.7109375" style="127" customWidth="1"/>
    <col min="9222" max="9222" width="1" style="127" customWidth="1"/>
    <col min="9223" max="9224" width="13.7109375" style="127" customWidth="1"/>
    <col min="9225" max="9225" width="4.140625" style="127" customWidth="1"/>
    <col min="9226" max="9226" width="1.140625" style="127" customWidth="1"/>
    <col min="9227" max="9228" width="13.7109375" style="127" customWidth="1"/>
    <col min="9229" max="9229" width="1" style="127" customWidth="1"/>
    <col min="9230" max="9231" width="13.7109375" style="127" customWidth="1"/>
    <col min="9232" max="9232" width="11.42578125" style="127"/>
    <col min="9233" max="9233" width="0" style="127" hidden="1" customWidth="1"/>
    <col min="9234" max="9472" width="11.42578125" style="127"/>
    <col min="9473" max="9473" width="3.42578125" style="127" customWidth="1"/>
    <col min="9474" max="9474" width="6.42578125" style="127" customWidth="1"/>
    <col min="9475" max="9475" width="1" style="127" customWidth="1"/>
    <col min="9476" max="9477" width="13.7109375" style="127" customWidth="1"/>
    <col min="9478" max="9478" width="1" style="127" customWidth="1"/>
    <col min="9479" max="9480" width="13.7109375" style="127" customWidth="1"/>
    <col min="9481" max="9481" width="4.140625" style="127" customWidth="1"/>
    <col min="9482" max="9482" width="1.140625" style="127" customWidth="1"/>
    <col min="9483" max="9484" width="13.7109375" style="127" customWidth="1"/>
    <col min="9485" max="9485" width="1" style="127" customWidth="1"/>
    <col min="9486" max="9487" width="13.7109375" style="127" customWidth="1"/>
    <col min="9488" max="9488" width="11.42578125" style="127"/>
    <col min="9489" max="9489" width="0" style="127" hidden="1" customWidth="1"/>
    <col min="9490" max="9728" width="11.42578125" style="127"/>
    <col min="9729" max="9729" width="3.42578125" style="127" customWidth="1"/>
    <col min="9730" max="9730" width="6.42578125" style="127" customWidth="1"/>
    <col min="9731" max="9731" width="1" style="127" customWidth="1"/>
    <col min="9732" max="9733" width="13.7109375" style="127" customWidth="1"/>
    <col min="9734" max="9734" width="1" style="127" customWidth="1"/>
    <col min="9735" max="9736" width="13.7109375" style="127" customWidth="1"/>
    <col min="9737" max="9737" width="4.140625" style="127" customWidth="1"/>
    <col min="9738" max="9738" width="1.140625" style="127" customWidth="1"/>
    <col min="9739" max="9740" width="13.7109375" style="127" customWidth="1"/>
    <col min="9741" max="9741" width="1" style="127" customWidth="1"/>
    <col min="9742" max="9743" width="13.7109375" style="127" customWidth="1"/>
    <col min="9744" max="9744" width="11.42578125" style="127"/>
    <col min="9745" max="9745" width="0" style="127" hidden="1" customWidth="1"/>
    <col min="9746" max="9984" width="11.42578125" style="127"/>
    <col min="9985" max="9985" width="3.42578125" style="127" customWidth="1"/>
    <col min="9986" max="9986" width="6.42578125" style="127" customWidth="1"/>
    <col min="9987" max="9987" width="1" style="127" customWidth="1"/>
    <col min="9988" max="9989" width="13.7109375" style="127" customWidth="1"/>
    <col min="9990" max="9990" width="1" style="127" customWidth="1"/>
    <col min="9991" max="9992" width="13.7109375" style="127" customWidth="1"/>
    <col min="9993" max="9993" width="4.140625" style="127" customWidth="1"/>
    <col min="9994" max="9994" width="1.140625" style="127" customWidth="1"/>
    <col min="9995" max="9996" width="13.7109375" style="127" customWidth="1"/>
    <col min="9997" max="9997" width="1" style="127" customWidth="1"/>
    <col min="9998" max="9999" width="13.7109375" style="127" customWidth="1"/>
    <col min="10000" max="10000" width="11.42578125" style="127"/>
    <col min="10001" max="10001" width="0" style="127" hidden="1" customWidth="1"/>
    <col min="10002" max="10240" width="11.42578125" style="127"/>
    <col min="10241" max="10241" width="3.42578125" style="127" customWidth="1"/>
    <col min="10242" max="10242" width="6.42578125" style="127" customWidth="1"/>
    <col min="10243" max="10243" width="1" style="127" customWidth="1"/>
    <col min="10244" max="10245" width="13.7109375" style="127" customWidth="1"/>
    <col min="10246" max="10246" width="1" style="127" customWidth="1"/>
    <col min="10247" max="10248" width="13.7109375" style="127" customWidth="1"/>
    <col min="10249" max="10249" width="4.140625" style="127" customWidth="1"/>
    <col min="10250" max="10250" width="1.140625" style="127" customWidth="1"/>
    <col min="10251" max="10252" width="13.7109375" style="127" customWidth="1"/>
    <col min="10253" max="10253" width="1" style="127" customWidth="1"/>
    <col min="10254" max="10255" width="13.7109375" style="127" customWidth="1"/>
    <col min="10256" max="10256" width="11.42578125" style="127"/>
    <col min="10257" max="10257" width="0" style="127" hidden="1" customWidth="1"/>
    <col min="10258" max="10496" width="11.42578125" style="127"/>
    <col min="10497" max="10497" width="3.42578125" style="127" customWidth="1"/>
    <col min="10498" max="10498" width="6.42578125" style="127" customWidth="1"/>
    <col min="10499" max="10499" width="1" style="127" customWidth="1"/>
    <col min="10500" max="10501" width="13.7109375" style="127" customWidth="1"/>
    <col min="10502" max="10502" width="1" style="127" customWidth="1"/>
    <col min="10503" max="10504" width="13.7109375" style="127" customWidth="1"/>
    <col min="10505" max="10505" width="4.140625" style="127" customWidth="1"/>
    <col min="10506" max="10506" width="1.140625" style="127" customWidth="1"/>
    <col min="10507" max="10508" width="13.7109375" style="127" customWidth="1"/>
    <col min="10509" max="10509" width="1" style="127" customWidth="1"/>
    <col min="10510" max="10511" width="13.7109375" style="127" customWidth="1"/>
    <col min="10512" max="10512" width="11.42578125" style="127"/>
    <col min="10513" max="10513" width="0" style="127" hidden="1" customWidth="1"/>
    <col min="10514" max="10752" width="11.42578125" style="127"/>
    <col min="10753" max="10753" width="3.42578125" style="127" customWidth="1"/>
    <col min="10754" max="10754" width="6.42578125" style="127" customWidth="1"/>
    <col min="10755" max="10755" width="1" style="127" customWidth="1"/>
    <col min="10756" max="10757" width="13.7109375" style="127" customWidth="1"/>
    <col min="10758" max="10758" width="1" style="127" customWidth="1"/>
    <col min="10759" max="10760" width="13.7109375" style="127" customWidth="1"/>
    <col min="10761" max="10761" width="4.140625" style="127" customWidth="1"/>
    <col min="10762" max="10762" width="1.140625" style="127" customWidth="1"/>
    <col min="10763" max="10764" width="13.7109375" style="127" customWidth="1"/>
    <col min="10765" max="10765" width="1" style="127" customWidth="1"/>
    <col min="10766" max="10767" width="13.7109375" style="127" customWidth="1"/>
    <col min="10768" max="10768" width="11.42578125" style="127"/>
    <col min="10769" max="10769" width="0" style="127" hidden="1" customWidth="1"/>
    <col min="10770" max="11008" width="11.42578125" style="127"/>
    <col min="11009" max="11009" width="3.42578125" style="127" customWidth="1"/>
    <col min="11010" max="11010" width="6.42578125" style="127" customWidth="1"/>
    <col min="11011" max="11011" width="1" style="127" customWidth="1"/>
    <col min="11012" max="11013" width="13.7109375" style="127" customWidth="1"/>
    <col min="11014" max="11014" width="1" style="127" customWidth="1"/>
    <col min="11015" max="11016" width="13.7109375" style="127" customWidth="1"/>
    <col min="11017" max="11017" width="4.140625" style="127" customWidth="1"/>
    <col min="11018" max="11018" width="1.140625" style="127" customWidth="1"/>
    <col min="11019" max="11020" width="13.7109375" style="127" customWidth="1"/>
    <col min="11021" max="11021" width="1" style="127" customWidth="1"/>
    <col min="11022" max="11023" width="13.7109375" style="127" customWidth="1"/>
    <col min="11024" max="11024" width="11.42578125" style="127"/>
    <col min="11025" max="11025" width="0" style="127" hidden="1" customWidth="1"/>
    <col min="11026" max="11264" width="11.42578125" style="127"/>
    <col min="11265" max="11265" width="3.42578125" style="127" customWidth="1"/>
    <col min="11266" max="11266" width="6.42578125" style="127" customWidth="1"/>
    <col min="11267" max="11267" width="1" style="127" customWidth="1"/>
    <col min="11268" max="11269" width="13.7109375" style="127" customWidth="1"/>
    <col min="11270" max="11270" width="1" style="127" customWidth="1"/>
    <col min="11271" max="11272" width="13.7109375" style="127" customWidth="1"/>
    <col min="11273" max="11273" width="4.140625" style="127" customWidth="1"/>
    <col min="11274" max="11274" width="1.140625" style="127" customWidth="1"/>
    <col min="11275" max="11276" width="13.7109375" style="127" customWidth="1"/>
    <col min="11277" max="11277" width="1" style="127" customWidth="1"/>
    <col min="11278" max="11279" width="13.7109375" style="127" customWidth="1"/>
    <col min="11280" max="11280" width="11.42578125" style="127"/>
    <col min="11281" max="11281" width="0" style="127" hidden="1" customWidth="1"/>
    <col min="11282" max="11520" width="11.42578125" style="127"/>
    <col min="11521" max="11521" width="3.42578125" style="127" customWidth="1"/>
    <col min="11522" max="11522" width="6.42578125" style="127" customWidth="1"/>
    <col min="11523" max="11523" width="1" style="127" customWidth="1"/>
    <col min="11524" max="11525" width="13.7109375" style="127" customWidth="1"/>
    <col min="11526" max="11526" width="1" style="127" customWidth="1"/>
    <col min="11527" max="11528" width="13.7109375" style="127" customWidth="1"/>
    <col min="11529" max="11529" width="4.140625" style="127" customWidth="1"/>
    <col min="11530" max="11530" width="1.140625" style="127" customWidth="1"/>
    <col min="11531" max="11532" width="13.7109375" style="127" customWidth="1"/>
    <col min="11533" max="11533" width="1" style="127" customWidth="1"/>
    <col min="11534" max="11535" width="13.7109375" style="127" customWidth="1"/>
    <col min="11536" max="11536" width="11.42578125" style="127"/>
    <col min="11537" max="11537" width="0" style="127" hidden="1" customWidth="1"/>
    <col min="11538" max="11776" width="11.42578125" style="127"/>
    <col min="11777" max="11777" width="3.42578125" style="127" customWidth="1"/>
    <col min="11778" max="11778" width="6.42578125" style="127" customWidth="1"/>
    <col min="11779" max="11779" width="1" style="127" customWidth="1"/>
    <col min="11780" max="11781" width="13.7109375" style="127" customWidth="1"/>
    <col min="11782" max="11782" width="1" style="127" customWidth="1"/>
    <col min="11783" max="11784" width="13.7109375" style="127" customWidth="1"/>
    <col min="11785" max="11785" width="4.140625" style="127" customWidth="1"/>
    <col min="11786" max="11786" width="1.140625" style="127" customWidth="1"/>
    <col min="11787" max="11788" width="13.7109375" style="127" customWidth="1"/>
    <col min="11789" max="11789" width="1" style="127" customWidth="1"/>
    <col min="11790" max="11791" width="13.7109375" style="127" customWidth="1"/>
    <col min="11792" max="11792" width="11.42578125" style="127"/>
    <col min="11793" max="11793" width="0" style="127" hidden="1" customWidth="1"/>
    <col min="11794" max="12032" width="11.42578125" style="127"/>
    <col min="12033" max="12033" width="3.42578125" style="127" customWidth="1"/>
    <col min="12034" max="12034" width="6.42578125" style="127" customWidth="1"/>
    <col min="12035" max="12035" width="1" style="127" customWidth="1"/>
    <col min="12036" max="12037" width="13.7109375" style="127" customWidth="1"/>
    <col min="12038" max="12038" width="1" style="127" customWidth="1"/>
    <col min="12039" max="12040" width="13.7109375" style="127" customWidth="1"/>
    <col min="12041" max="12041" width="4.140625" style="127" customWidth="1"/>
    <col min="12042" max="12042" width="1.140625" style="127" customWidth="1"/>
    <col min="12043" max="12044" width="13.7109375" style="127" customWidth="1"/>
    <col min="12045" max="12045" width="1" style="127" customWidth="1"/>
    <col min="12046" max="12047" width="13.7109375" style="127" customWidth="1"/>
    <col min="12048" max="12048" width="11.42578125" style="127"/>
    <col min="12049" max="12049" width="0" style="127" hidden="1" customWidth="1"/>
    <col min="12050" max="12288" width="11.42578125" style="127"/>
    <col min="12289" max="12289" width="3.42578125" style="127" customWidth="1"/>
    <col min="12290" max="12290" width="6.42578125" style="127" customWidth="1"/>
    <col min="12291" max="12291" width="1" style="127" customWidth="1"/>
    <col min="12292" max="12293" width="13.7109375" style="127" customWidth="1"/>
    <col min="12294" max="12294" width="1" style="127" customWidth="1"/>
    <col min="12295" max="12296" width="13.7109375" style="127" customWidth="1"/>
    <col min="12297" max="12297" width="4.140625" style="127" customWidth="1"/>
    <col min="12298" max="12298" width="1.140625" style="127" customWidth="1"/>
    <col min="12299" max="12300" width="13.7109375" style="127" customWidth="1"/>
    <col min="12301" max="12301" width="1" style="127" customWidth="1"/>
    <col min="12302" max="12303" width="13.7109375" style="127" customWidth="1"/>
    <col min="12304" max="12304" width="11.42578125" style="127"/>
    <col min="12305" max="12305" width="0" style="127" hidden="1" customWidth="1"/>
    <col min="12306" max="12544" width="11.42578125" style="127"/>
    <col min="12545" max="12545" width="3.42578125" style="127" customWidth="1"/>
    <col min="12546" max="12546" width="6.42578125" style="127" customWidth="1"/>
    <col min="12547" max="12547" width="1" style="127" customWidth="1"/>
    <col min="12548" max="12549" width="13.7109375" style="127" customWidth="1"/>
    <col min="12550" max="12550" width="1" style="127" customWidth="1"/>
    <col min="12551" max="12552" width="13.7109375" style="127" customWidth="1"/>
    <col min="12553" max="12553" width="4.140625" style="127" customWidth="1"/>
    <col min="12554" max="12554" width="1.140625" style="127" customWidth="1"/>
    <col min="12555" max="12556" width="13.7109375" style="127" customWidth="1"/>
    <col min="12557" max="12557" width="1" style="127" customWidth="1"/>
    <col min="12558" max="12559" width="13.7109375" style="127" customWidth="1"/>
    <col min="12560" max="12560" width="11.42578125" style="127"/>
    <col min="12561" max="12561" width="0" style="127" hidden="1" customWidth="1"/>
    <col min="12562" max="12800" width="11.42578125" style="127"/>
    <col min="12801" max="12801" width="3.42578125" style="127" customWidth="1"/>
    <col min="12802" max="12802" width="6.42578125" style="127" customWidth="1"/>
    <col min="12803" max="12803" width="1" style="127" customWidth="1"/>
    <col min="12804" max="12805" width="13.7109375" style="127" customWidth="1"/>
    <col min="12806" max="12806" width="1" style="127" customWidth="1"/>
    <col min="12807" max="12808" width="13.7109375" style="127" customWidth="1"/>
    <col min="12809" max="12809" width="4.140625" style="127" customWidth="1"/>
    <col min="12810" max="12810" width="1.140625" style="127" customWidth="1"/>
    <col min="12811" max="12812" width="13.7109375" style="127" customWidth="1"/>
    <col min="12813" max="12813" width="1" style="127" customWidth="1"/>
    <col min="12814" max="12815" width="13.7109375" style="127" customWidth="1"/>
    <col min="12816" max="12816" width="11.42578125" style="127"/>
    <col min="12817" max="12817" width="0" style="127" hidden="1" customWidth="1"/>
    <col min="12818" max="13056" width="11.42578125" style="127"/>
    <col min="13057" max="13057" width="3.42578125" style="127" customWidth="1"/>
    <col min="13058" max="13058" width="6.42578125" style="127" customWidth="1"/>
    <col min="13059" max="13059" width="1" style="127" customWidth="1"/>
    <col min="13060" max="13061" width="13.7109375" style="127" customWidth="1"/>
    <col min="13062" max="13062" width="1" style="127" customWidth="1"/>
    <col min="13063" max="13064" width="13.7109375" style="127" customWidth="1"/>
    <col min="13065" max="13065" width="4.140625" style="127" customWidth="1"/>
    <col min="13066" max="13066" width="1.140625" style="127" customWidth="1"/>
    <col min="13067" max="13068" width="13.7109375" style="127" customWidth="1"/>
    <col min="13069" max="13069" width="1" style="127" customWidth="1"/>
    <col min="13070" max="13071" width="13.7109375" style="127" customWidth="1"/>
    <col min="13072" max="13072" width="11.42578125" style="127"/>
    <col min="13073" max="13073" width="0" style="127" hidden="1" customWidth="1"/>
    <col min="13074" max="13312" width="11.42578125" style="127"/>
    <col min="13313" max="13313" width="3.42578125" style="127" customWidth="1"/>
    <col min="13314" max="13314" width="6.42578125" style="127" customWidth="1"/>
    <col min="13315" max="13315" width="1" style="127" customWidth="1"/>
    <col min="13316" max="13317" width="13.7109375" style="127" customWidth="1"/>
    <col min="13318" max="13318" width="1" style="127" customWidth="1"/>
    <col min="13319" max="13320" width="13.7109375" style="127" customWidth="1"/>
    <col min="13321" max="13321" width="4.140625" style="127" customWidth="1"/>
    <col min="13322" max="13322" width="1.140625" style="127" customWidth="1"/>
    <col min="13323" max="13324" width="13.7109375" style="127" customWidth="1"/>
    <col min="13325" max="13325" width="1" style="127" customWidth="1"/>
    <col min="13326" max="13327" width="13.7109375" style="127" customWidth="1"/>
    <col min="13328" max="13328" width="11.42578125" style="127"/>
    <col min="13329" max="13329" width="0" style="127" hidden="1" customWidth="1"/>
    <col min="13330" max="13568" width="11.42578125" style="127"/>
    <col min="13569" max="13569" width="3.42578125" style="127" customWidth="1"/>
    <col min="13570" max="13570" width="6.42578125" style="127" customWidth="1"/>
    <col min="13571" max="13571" width="1" style="127" customWidth="1"/>
    <col min="13572" max="13573" width="13.7109375" style="127" customWidth="1"/>
    <col min="13574" max="13574" width="1" style="127" customWidth="1"/>
    <col min="13575" max="13576" width="13.7109375" style="127" customWidth="1"/>
    <col min="13577" max="13577" width="4.140625" style="127" customWidth="1"/>
    <col min="13578" max="13578" width="1.140625" style="127" customWidth="1"/>
    <col min="13579" max="13580" width="13.7109375" style="127" customWidth="1"/>
    <col min="13581" max="13581" width="1" style="127" customWidth="1"/>
    <col min="13582" max="13583" width="13.7109375" style="127" customWidth="1"/>
    <col min="13584" max="13584" width="11.42578125" style="127"/>
    <col min="13585" max="13585" width="0" style="127" hidden="1" customWidth="1"/>
    <col min="13586" max="13824" width="11.42578125" style="127"/>
    <col min="13825" max="13825" width="3.42578125" style="127" customWidth="1"/>
    <col min="13826" max="13826" width="6.42578125" style="127" customWidth="1"/>
    <col min="13827" max="13827" width="1" style="127" customWidth="1"/>
    <col min="13828" max="13829" width="13.7109375" style="127" customWidth="1"/>
    <col min="13830" max="13830" width="1" style="127" customWidth="1"/>
    <col min="13831" max="13832" width="13.7109375" style="127" customWidth="1"/>
    <col min="13833" max="13833" width="4.140625" style="127" customWidth="1"/>
    <col min="13834" max="13834" width="1.140625" style="127" customWidth="1"/>
    <col min="13835" max="13836" width="13.7109375" style="127" customWidth="1"/>
    <col min="13837" max="13837" width="1" style="127" customWidth="1"/>
    <col min="13838" max="13839" width="13.7109375" style="127" customWidth="1"/>
    <col min="13840" max="13840" width="11.42578125" style="127"/>
    <col min="13841" max="13841" width="0" style="127" hidden="1" customWidth="1"/>
    <col min="13842" max="14080" width="11.42578125" style="127"/>
    <col min="14081" max="14081" width="3.42578125" style="127" customWidth="1"/>
    <col min="14082" max="14082" width="6.42578125" style="127" customWidth="1"/>
    <col min="14083" max="14083" width="1" style="127" customWidth="1"/>
    <col min="14084" max="14085" width="13.7109375" style="127" customWidth="1"/>
    <col min="14086" max="14086" width="1" style="127" customWidth="1"/>
    <col min="14087" max="14088" width="13.7109375" style="127" customWidth="1"/>
    <col min="14089" max="14089" width="4.140625" style="127" customWidth="1"/>
    <col min="14090" max="14090" width="1.140625" style="127" customWidth="1"/>
    <col min="14091" max="14092" width="13.7109375" style="127" customWidth="1"/>
    <col min="14093" max="14093" width="1" style="127" customWidth="1"/>
    <col min="14094" max="14095" width="13.7109375" style="127" customWidth="1"/>
    <col min="14096" max="14096" width="11.42578125" style="127"/>
    <col min="14097" max="14097" width="0" style="127" hidden="1" customWidth="1"/>
    <col min="14098" max="14336" width="11.42578125" style="127"/>
    <col min="14337" max="14337" width="3.42578125" style="127" customWidth="1"/>
    <col min="14338" max="14338" width="6.42578125" style="127" customWidth="1"/>
    <col min="14339" max="14339" width="1" style="127" customWidth="1"/>
    <col min="14340" max="14341" width="13.7109375" style="127" customWidth="1"/>
    <col min="14342" max="14342" width="1" style="127" customWidth="1"/>
    <col min="14343" max="14344" width="13.7109375" style="127" customWidth="1"/>
    <col min="14345" max="14345" width="4.140625" style="127" customWidth="1"/>
    <col min="14346" max="14346" width="1.140625" style="127" customWidth="1"/>
    <col min="14347" max="14348" width="13.7109375" style="127" customWidth="1"/>
    <col min="14349" max="14349" width="1" style="127" customWidth="1"/>
    <col min="14350" max="14351" width="13.7109375" style="127" customWidth="1"/>
    <col min="14352" max="14352" width="11.42578125" style="127"/>
    <col min="14353" max="14353" width="0" style="127" hidden="1" customWidth="1"/>
    <col min="14354" max="14592" width="11.42578125" style="127"/>
    <col min="14593" max="14593" width="3.42578125" style="127" customWidth="1"/>
    <col min="14594" max="14594" width="6.42578125" style="127" customWidth="1"/>
    <col min="14595" max="14595" width="1" style="127" customWidth="1"/>
    <col min="14596" max="14597" width="13.7109375" style="127" customWidth="1"/>
    <col min="14598" max="14598" width="1" style="127" customWidth="1"/>
    <col min="14599" max="14600" width="13.7109375" style="127" customWidth="1"/>
    <col min="14601" max="14601" width="4.140625" style="127" customWidth="1"/>
    <col min="14602" max="14602" width="1.140625" style="127" customWidth="1"/>
    <col min="14603" max="14604" width="13.7109375" style="127" customWidth="1"/>
    <col min="14605" max="14605" width="1" style="127" customWidth="1"/>
    <col min="14606" max="14607" width="13.7109375" style="127" customWidth="1"/>
    <col min="14608" max="14608" width="11.42578125" style="127"/>
    <col min="14609" max="14609" width="0" style="127" hidden="1" customWidth="1"/>
    <col min="14610" max="14848" width="11.42578125" style="127"/>
    <col min="14849" max="14849" width="3.42578125" style="127" customWidth="1"/>
    <col min="14850" max="14850" width="6.42578125" style="127" customWidth="1"/>
    <col min="14851" max="14851" width="1" style="127" customWidth="1"/>
    <col min="14852" max="14853" width="13.7109375" style="127" customWidth="1"/>
    <col min="14854" max="14854" width="1" style="127" customWidth="1"/>
    <col min="14855" max="14856" width="13.7109375" style="127" customWidth="1"/>
    <col min="14857" max="14857" width="4.140625" style="127" customWidth="1"/>
    <col min="14858" max="14858" width="1.140625" style="127" customWidth="1"/>
    <col min="14859" max="14860" width="13.7109375" style="127" customWidth="1"/>
    <col min="14861" max="14861" width="1" style="127" customWidth="1"/>
    <col min="14862" max="14863" width="13.7109375" style="127" customWidth="1"/>
    <col min="14864" max="14864" width="11.42578125" style="127"/>
    <col min="14865" max="14865" width="0" style="127" hidden="1" customWidth="1"/>
    <col min="14866" max="15104" width="11.42578125" style="127"/>
    <col min="15105" max="15105" width="3.42578125" style="127" customWidth="1"/>
    <col min="15106" max="15106" width="6.42578125" style="127" customWidth="1"/>
    <col min="15107" max="15107" width="1" style="127" customWidth="1"/>
    <col min="15108" max="15109" width="13.7109375" style="127" customWidth="1"/>
    <col min="15110" max="15110" width="1" style="127" customWidth="1"/>
    <col min="15111" max="15112" width="13.7109375" style="127" customWidth="1"/>
    <col min="15113" max="15113" width="4.140625" style="127" customWidth="1"/>
    <col min="15114" max="15114" width="1.140625" style="127" customWidth="1"/>
    <col min="15115" max="15116" width="13.7109375" style="127" customWidth="1"/>
    <col min="15117" max="15117" width="1" style="127" customWidth="1"/>
    <col min="15118" max="15119" width="13.7109375" style="127" customWidth="1"/>
    <col min="15120" max="15120" width="11.42578125" style="127"/>
    <col min="15121" max="15121" width="0" style="127" hidden="1" customWidth="1"/>
    <col min="15122" max="15360" width="11.42578125" style="127"/>
    <col min="15361" max="15361" width="3.42578125" style="127" customWidth="1"/>
    <col min="15362" max="15362" width="6.42578125" style="127" customWidth="1"/>
    <col min="15363" max="15363" width="1" style="127" customWidth="1"/>
    <col min="15364" max="15365" width="13.7109375" style="127" customWidth="1"/>
    <col min="15366" max="15366" width="1" style="127" customWidth="1"/>
    <col min="15367" max="15368" width="13.7109375" style="127" customWidth="1"/>
    <col min="15369" max="15369" width="4.140625" style="127" customWidth="1"/>
    <col min="15370" max="15370" width="1.140625" style="127" customWidth="1"/>
    <col min="15371" max="15372" width="13.7109375" style="127" customWidth="1"/>
    <col min="15373" max="15373" width="1" style="127" customWidth="1"/>
    <col min="15374" max="15375" width="13.7109375" style="127" customWidth="1"/>
    <col min="15376" max="15376" width="11.42578125" style="127"/>
    <col min="15377" max="15377" width="0" style="127" hidden="1" customWidth="1"/>
    <col min="15378" max="15616" width="11.42578125" style="127"/>
    <col min="15617" max="15617" width="3.42578125" style="127" customWidth="1"/>
    <col min="15618" max="15618" width="6.42578125" style="127" customWidth="1"/>
    <col min="15619" max="15619" width="1" style="127" customWidth="1"/>
    <col min="15620" max="15621" width="13.7109375" style="127" customWidth="1"/>
    <col min="15622" max="15622" width="1" style="127" customWidth="1"/>
    <col min="15623" max="15624" width="13.7109375" style="127" customWidth="1"/>
    <col min="15625" max="15625" width="4.140625" style="127" customWidth="1"/>
    <col min="15626" max="15626" width="1.140625" style="127" customWidth="1"/>
    <col min="15627" max="15628" width="13.7109375" style="127" customWidth="1"/>
    <col min="15629" max="15629" width="1" style="127" customWidth="1"/>
    <col min="15630" max="15631" width="13.7109375" style="127" customWidth="1"/>
    <col min="15632" max="15632" width="11.42578125" style="127"/>
    <col min="15633" max="15633" width="0" style="127" hidden="1" customWidth="1"/>
    <col min="15634" max="15872" width="11.42578125" style="127"/>
    <col min="15873" max="15873" width="3.42578125" style="127" customWidth="1"/>
    <col min="15874" max="15874" width="6.42578125" style="127" customWidth="1"/>
    <col min="15875" max="15875" width="1" style="127" customWidth="1"/>
    <col min="15876" max="15877" width="13.7109375" style="127" customWidth="1"/>
    <col min="15878" max="15878" width="1" style="127" customWidth="1"/>
    <col min="15879" max="15880" width="13.7109375" style="127" customWidth="1"/>
    <col min="15881" max="15881" width="4.140625" style="127" customWidth="1"/>
    <col min="15882" max="15882" width="1.140625" style="127" customWidth="1"/>
    <col min="15883" max="15884" width="13.7109375" style="127" customWidth="1"/>
    <col min="15885" max="15885" width="1" style="127" customWidth="1"/>
    <col min="15886" max="15887" width="13.7109375" style="127" customWidth="1"/>
    <col min="15888" max="15888" width="11.42578125" style="127"/>
    <col min="15889" max="15889" width="0" style="127" hidden="1" customWidth="1"/>
    <col min="15890" max="16128" width="11.42578125" style="127"/>
    <col min="16129" max="16129" width="3.42578125" style="127" customWidth="1"/>
    <col min="16130" max="16130" width="6.42578125" style="127" customWidth="1"/>
    <col min="16131" max="16131" width="1" style="127" customWidth="1"/>
    <col min="16132" max="16133" width="13.7109375" style="127" customWidth="1"/>
    <col min="16134" max="16134" width="1" style="127" customWidth="1"/>
    <col min="16135" max="16136" width="13.7109375" style="127" customWidth="1"/>
    <col min="16137" max="16137" width="4.140625" style="127" customWidth="1"/>
    <col min="16138" max="16138" width="1.140625" style="127" customWidth="1"/>
    <col min="16139" max="16140" width="13.7109375" style="127" customWidth="1"/>
    <col min="16141" max="16141" width="1" style="127" customWidth="1"/>
    <col min="16142" max="16143" width="13.7109375" style="127" customWidth="1"/>
    <col min="16144" max="16144" width="11.42578125" style="127"/>
    <col min="16145" max="16145" width="0" style="127" hidden="1" customWidth="1"/>
    <col min="16146" max="16384" width="11.42578125" style="127"/>
  </cols>
  <sheetData>
    <row r="1" spans="2:18" ht="16.5" thickBot="1" x14ac:dyDescent="0.25">
      <c r="B1" s="207" t="str">
        <f>Eingaben!G15</f>
        <v>Fehlerhafte Eingabe. Berechnung unmöglich!</v>
      </c>
      <c r="C1" s="207"/>
      <c r="D1" s="207"/>
      <c r="E1" s="207"/>
      <c r="F1" s="207"/>
      <c r="G1" s="207"/>
      <c r="H1" s="207"/>
      <c r="I1" s="207"/>
      <c r="J1" s="207"/>
      <c r="K1" s="207"/>
      <c r="L1" s="207"/>
      <c r="M1" s="207"/>
      <c r="N1" s="207"/>
      <c r="O1" s="156" t="s">
        <v>45</v>
      </c>
      <c r="Q1" s="40">
        <f>+IF(B1="","",1)</f>
        <v>1</v>
      </c>
    </row>
    <row r="2" spans="2:18" s="159" customFormat="1" ht="18.75" thickBot="1" x14ac:dyDescent="0.25">
      <c r="B2" s="208" t="s">
        <v>59</v>
      </c>
      <c r="C2" s="209"/>
      <c r="D2" s="209"/>
      <c r="E2" s="209"/>
      <c r="F2" s="209"/>
      <c r="G2" s="209"/>
      <c r="H2" s="209"/>
      <c r="I2" s="209"/>
      <c r="J2" s="209"/>
      <c r="K2" s="209"/>
      <c r="L2" s="209"/>
      <c r="M2" s="209"/>
      <c r="N2" s="209"/>
      <c r="O2" s="210"/>
      <c r="P2" s="157"/>
      <c r="Q2" s="158"/>
    </row>
    <row r="3" spans="2:18" s="159" customFormat="1" ht="5.0999999999999996" customHeight="1" thickBot="1" x14ac:dyDescent="0.25">
      <c r="B3" s="85"/>
      <c r="C3" s="85"/>
      <c r="D3" s="85"/>
      <c r="E3" s="85"/>
      <c r="F3" s="85"/>
      <c r="G3" s="85"/>
      <c r="H3" s="85"/>
      <c r="I3" s="85"/>
      <c r="J3" s="85"/>
      <c r="K3" s="85"/>
      <c r="L3" s="85"/>
      <c r="M3" s="85"/>
      <c r="N3" s="85"/>
      <c r="O3" s="85"/>
      <c r="P3" s="85"/>
      <c r="Q3" s="85"/>
    </row>
    <row r="4" spans="2:18" s="159" customFormat="1" x14ac:dyDescent="0.2">
      <c r="B4" s="160" t="str">
        <f>IF(+Eingaben!G6="","",Eingaben!G6)</f>
        <v/>
      </c>
      <c r="C4" s="161"/>
      <c r="D4" s="161"/>
      <c r="E4" s="161"/>
      <c r="F4" s="205" t="s">
        <v>67</v>
      </c>
      <c r="G4" s="205"/>
      <c r="H4" s="205"/>
      <c r="I4" s="205"/>
      <c r="J4" s="205"/>
      <c r="K4" s="205"/>
      <c r="L4" s="205"/>
      <c r="M4" s="161"/>
      <c r="N4" s="161"/>
      <c r="O4" s="162" t="str">
        <f>+"Inventarnummer: "&amp;Eingaben!G18&amp;" "</f>
        <v xml:space="preserve">Inventarnummer:  </v>
      </c>
      <c r="P4" s="85"/>
      <c r="Q4" s="85"/>
    </row>
    <row r="5" spans="2:18" s="159" customFormat="1" ht="15.75" x14ac:dyDescent="0.25">
      <c r="B5" s="163"/>
      <c r="C5" s="164"/>
      <c r="D5" s="164"/>
      <c r="E5" s="164"/>
      <c r="F5" s="164"/>
      <c r="G5" s="206" t="str">
        <f>IF(Eingaben!G19="","",Eingaben!G19)</f>
        <v/>
      </c>
      <c r="H5" s="206"/>
      <c r="I5" s="206"/>
      <c r="J5" s="206"/>
      <c r="K5" s="206"/>
      <c r="L5" s="206"/>
      <c r="M5" s="164"/>
      <c r="N5" s="164"/>
      <c r="O5" s="165"/>
      <c r="P5" s="85"/>
      <c r="Q5" s="85"/>
    </row>
    <row r="6" spans="2:18" s="159" customFormat="1" ht="13.5" thickBot="1" x14ac:dyDescent="0.25">
      <c r="B6" s="166"/>
      <c r="C6" s="167"/>
      <c r="D6" s="167"/>
      <c r="E6" s="167"/>
      <c r="F6" s="167"/>
      <c r="G6" s="167"/>
      <c r="H6" s="167"/>
      <c r="I6" s="167"/>
      <c r="J6" s="167"/>
      <c r="K6" s="167"/>
      <c r="L6" s="167"/>
      <c r="M6" s="167"/>
      <c r="N6" s="167"/>
      <c r="O6" s="168"/>
      <c r="P6" s="85"/>
      <c r="Q6" s="85"/>
    </row>
    <row r="7" spans="2:18" s="169" customFormat="1" ht="5.0999999999999996" customHeight="1" x14ac:dyDescent="0.2">
      <c r="Q7" s="170"/>
    </row>
    <row r="8" spans="2:18" s="118" customFormat="1" ht="17.25" customHeight="1" x14ac:dyDescent="0.2">
      <c r="B8" s="36" t="s">
        <v>1</v>
      </c>
      <c r="C8" s="171"/>
      <c r="D8" s="211" t="s">
        <v>60</v>
      </c>
      <c r="E8" s="212"/>
      <c r="F8" s="20"/>
      <c r="G8" s="211" t="s">
        <v>68</v>
      </c>
      <c r="H8" s="213"/>
      <c r="I8" s="212"/>
      <c r="J8" s="20"/>
      <c r="K8" s="211" t="s">
        <v>61</v>
      </c>
      <c r="L8" s="212"/>
      <c r="M8" s="20"/>
      <c r="N8" s="211" t="s">
        <v>11</v>
      </c>
      <c r="O8" s="212"/>
      <c r="R8" s="29" t="str">
        <f>IF(AND(Q35&gt;Eingaben!G33,Q35&lt;22),"????","OK")</f>
        <v>OK</v>
      </c>
    </row>
    <row r="9" spans="2:18" s="118" customFormat="1" ht="5.0999999999999996" customHeight="1" x14ac:dyDescent="0.2">
      <c r="B9" s="37"/>
      <c r="C9" s="171"/>
      <c r="D9" s="20"/>
      <c r="E9" s="20"/>
      <c r="F9" s="20"/>
      <c r="G9" s="20"/>
      <c r="H9" s="20"/>
      <c r="I9" s="20"/>
      <c r="J9" s="20"/>
      <c r="K9" s="20"/>
      <c r="L9" s="20"/>
      <c r="M9" s="20"/>
      <c r="N9" s="20"/>
      <c r="O9" s="20"/>
    </row>
    <row r="10" spans="2:18" s="173" customFormat="1" x14ac:dyDescent="0.2">
      <c r="B10" s="38"/>
      <c r="C10" s="172"/>
      <c r="D10" s="39" t="s">
        <v>12</v>
      </c>
      <c r="E10" s="39" t="s">
        <v>13</v>
      </c>
      <c r="F10" s="21"/>
      <c r="G10" s="39" t="s">
        <v>12</v>
      </c>
      <c r="H10" s="39" t="s">
        <v>13</v>
      </c>
      <c r="I10" s="39" t="s">
        <v>62</v>
      </c>
      <c r="J10" s="21"/>
      <c r="K10" s="39" t="s">
        <v>12</v>
      </c>
      <c r="L10" s="39" t="s">
        <v>13</v>
      </c>
      <c r="M10" s="21"/>
      <c r="N10" s="39" t="s">
        <v>12</v>
      </c>
      <c r="O10" s="39" t="s">
        <v>13</v>
      </c>
    </row>
    <row r="11" spans="2:18" s="173" customFormat="1" ht="5.0999999999999996" customHeight="1" x14ac:dyDescent="0.2">
      <c r="B11" s="172"/>
      <c r="C11" s="172"/>
      <c r="D11" s="21"/>
      <c r="E11" s="21"/>
      <c r="F11" s="21"/>
      <c r="G11" s="21"/>
      <c r="H11" s="21"/>
      <c r="I11" s="21"/>
      <c r="J11" s="21"/>
      <c r="K11" s="21"/>
      <c r="L11" s="21"/>
      <c r="M11" s="21"/>
      <c r="N11" s="21"/>
      <c r="O11" s="21"/>
    </row>
    <row r="12" spans="2:18" x14ac:dyDescent="0.2">
      <c r="B12" s="33">
        <v>0</v>
      </c>
      <c r="D12" s="29"/>
      <c r="E12" s="29" t="str">
        <f>IF(OR(Eingaben!$G$47=0,Eingaben!$G$48=0),"",IF($B$1&lt;&gt;"","",Eingaben!G31))</f>
        <v/>
      </c>
      <c r="F12" s="22"/>
      <c r="G12" s="29"/>
      <c r="H12" s="29"/>
      <c r="I12" s="29"/>
      <c r="J12" s="22"/>
      <c r="K12" s="29"/>
      <c r="L12" s="29" t="str">
        <f>IF(OR(Eingaben!$G$47=0,Eingaben!$G$48=0),"",IF($B$1&lt;&gt;"","",Eingaben!G31))</f>
        <v/>
      </c>
      <c r="M12" s="22"/>
      <c r="N12" s="29"/>
      <c r="O12" s="29" t="str">
        <f>IF($B$1&lt;&gt;"","",Eingaben!G31)</f>
        <v/>
      </c>
      <c r="Q12" s="33" t="str">
        <f>+IF(Eingaben!$G$42&lt;=0,"",IF(D12="","",IF(B12&lt;Eingaben!$G$42,"",Berechnung!B12)))</f>
        <v/>
      </c>
    </row>
    <row r="13" spans="2:18" x14ac:dyDescent="0.2">
      <c r="B13" s="34">
        <f t="shared" ref="B13:B31" si="0">B12+1</f>
        <v>1</v>
      </c>
      <c r="D13" s="23" t="str">
        <f>IF(OR(Eingaben!G47=0,Eingaben!G48=0),"",IF($B$1&lt;&gt;"","",IF(B13&lt;=Eingaben!G$33,E12*Eingaben!G$37/12*Eingaben!G39,"")))</f>
        <v/>
      </c>
      <c r="E13" s="23" t="str">
        <f>IF(OR(Eingaben!$G$47=0,Eingaben!$G$48=0),"",IF($B$1&lt;&gt;"","",IF(B13&lt;=Eingaben!G$33,E12-D13,"")))</f>
        <v/>
      </c>
      <c r="F13" s="22"/>
      <c r="G13" s="23" t="str">
        <f>IF(OR($B$1&lt;&gt;"",$R$8&lt;&gt;"OK"),"",IF(B13&lt;=Eingaben!G$33,IF(G12="",IF(H12&lt;&gt;"",H12/(Eingaben!G$33-B13+1),""),G12),""))</f>
        <v/>
      </c>
      <c r="H13" s="23" t="str">
        <f>IF(OR($B$1&lt;&gt;"",$R$8&lt;&gt;"OK"),"",IF(B13&lt;=Eingaben!G$33,IF(H12="",IF(OR(E13&lt;=N$13,B13=Q$35),E13,""),H12-G13),""))</f>
        <v/>
      </c>
      <c r="I13" s="175" t="str">
        <f>IF(Eingaben!G31="","",IF($Q$35+1=B13,"ç",""))</f>
        <v/>
      </c>
      <c r="J13" s="22"/>
      <c r="K13" s="23" t="str">
        <f>IF($B$1&lt;&gt;"","",IF(B13&lt;=Eingaben!G$33,IF(G13="",D13,G13),""))</f>
        <v/>
      </c>
      <c r="L13" s="23" t="str">
        <f>IF(OR(Eingaben!$G$47=0,Eingaben!$G$48=0),"",IF($B$1&lt;&gt;"","",IF(B13&lt;=Eingaben!G$33,L12-K13,"")))</f>
        <v/>
      </c>
      <c r="M13" s="22"/>
      <c r="N13" s="23" t="str">
        <f>IF($B$1&lt;&gt;"","",IF(B13&lt;=Eingaben!G$33,O$12*Eingaben!G$36/12*Eingaben!G39,""))</f>
        <v/>
      </c>
      <c r="O13" s="23" t="str">
        <f>IF($B$1&lt;&gt;"","",IF(B13&lt;=Eingaben!G$33,O12-N13,""))</f>
        <v/>
      </c>
      <c r="Q13" s="34" t="str">
        <f>+IF(Eingaben!$G$42&lt;=0,"",IF(D13="","",IF(B13&lt;Eingaben!$G$42,"",Berechnung!B13)))</f>
        <v/>
      </c>
    </row>
    <row r="14" spans="2:18" x14ac:dyDescent="0.2">
      <c r="B14" s="34">
        <f t="shared" si="0"/>
        <v>2</v>
      </c>
      <c r="D14" s="23" t="str">
        <f>IF(OR(Eingaben!$G$47=0,Eingaben!$G$48=0),"",IF($B$1&lt;&gt;"","",IF(B14=Eingaben!$G$33,Berechnung!E13,IF(B14&lt;=Eingaben!G$33,E13*Eingaben!G$37,""))))</f>
        <v/>
      </c>
      <c r="E14" s="23" t="str">
        <f>IF(OR(Eingaben!$G$47=0,Eingaben!$G$48=0),"",IF($B$1&lt;&gt;"","",IF(B14&lt;=Eingaben!G$33,E13-D14,"")))</f>
        <v/>
      </c>
      <c r="F14" s="22"/>
      <c r="G14" s="23" t="str">
        <f>IF(OR($B$1&lt;&gt;"",$R$8&lt;&gt;"OK"),"",IF(B14&lt;=Eingaben!G$33,IF(G13="",IF(H13&lt;&gt;"",H13/(Eingaben!G$33-B14+1),""),G13),""))</f>
        <v/>
      </c>
      <c r="H14" s="23" t="str">
        <f>IF(OR($B$1&lt;&gt;"",$R$8&lt;&gt;"OK"),"",IF(B14&lt;=Eingaben!G$33,IF(H13="",IF(OR(E14&lt;=N$13,B14=Q$35),E14,""),H13-G14),""))</f>
        <v/>
      </c>
      <c r="I14" s="175" t="str">
        <f t="shared" ref="I14:I33" si="1">+IF($Q$35+1=B14,"ç","")</f>
        <v/>
      </c>
      <c r="J14" s="22"/>
      <c r="K14" s="23" t="str">
        <f>IF($B$1&lt;&gt;"","",IF(B14&lt;=Eingaben!G$33,IF(G14="",D14,G14),""))</f>
        <v/>
      </c>
      <c r="L14" s="23" t="str">
        <f>IF(OR(Eingaben!$G$47=0,Eingaben!$G$48=0),"",IF($B$1&lt;&gt;"","",IF(B14&lt;=Eingaben!G$33,L13-K14,"")))</f>
        <v/>
      </c>
      <c r="M14" s="22"/>
      <c r="N14" s="23" t="str">
        <f>IF($B$1&lt;&gt;"","",IF(B14=Eingaben!$G$33,Berechnung!O13,IF(B14&lt;=Eingaben!G$33,O$12*Eingaben!G$36,"")))</f>
        <v/>
      </c>
      <c r="O14" s="23" t="str">
        <f>IF($B$1&lt;&gt;"","",IF(B14&lt;=Eingaben!G$33,O13-N14,""))</f>
        <v/>
      </c>
      <c r="Q14" s="34" t="str">
        <f>+IF(Eingaben!$G$42&lt;=0,"",IF(D14="","",IF(B14&lt;Eingaben!$G$42,"",Berechnung!B14)))</f>
        <v/>
      </c>
    </row>
    <row r="15" spans="2:18" x14ac:dyDescent="0.2">
      <c r="B15" s="34">
        <f t="shared" si="0"/>
        <v>3</v>
      </c>
      <c r="D15" s="23" t="str">
        <f>IF(OR(Eingaben!$G$47=0,Eingaben!$G$48=0),"",IF($B$1&lt;&gt;"","",IF(B15=Eingaben!$G$33,Berechnung!E14,IF(B15&lt;=Eingaben!G$33,E14*Eingaben!G$37,""))))</f>
        <v/>
      </c>
      <c r="E15" s="23" t="str">
        <f>IF(OR(Eingaben!$G$47=0,Eingaben!$G$48=0),"",IF($B$1&lt;&gt;"","",IF(B15&lt;=Eingaben!G$33,E14-D15,"")))</f>
        <v/>
      </c>
      <c r="F15" s="22"/>
      <c r="G15" s="23" t="str">
        <f>IF(OR($B$1&lt;&gt;"",$R$8&lt;&gt;"OK"),"",IF(B15&lt;=Eingaben!G$33,IF(G14="",IF(H14&lt;&gt;"",H14/(Eingaben!G$33-B15+1),""),G14),""))</f>
        <v/>
      </c>
      <c r="H15" s="23" t="str">
        <f>IF(OR($B$1&lt;&gt;"",$R$8&lt;&gt;"OK"),"",IF(B15&lt;=Eingaben!G$33,IF(H14="",IF(OR(E15&lt;=N$13,B15=Q$35),E15,""),H14-G15),""))</f>
        <v/>
      </c>
      <c r="I15" s="175" t="str">
        <f t="shared" si="1"/>
        <v/>
      </c>
      <c r="J15" s="22"/>
      <c r="K15" s="23" t="str">
        <f>IF($B$1&lt;&gt;"","",IF(B15&lt;=Eingaben!G$33,IF(G15="",D15,G15),""))</f>
        <v/>
      </c>
      <c r="L15" s="23" t="str">
        <f>IF(OR(Eingaben!$G$47=0,Eingaben!$G$48=0),"",IF($B$1&lt;&gt;"","",IF(B15&lt;=Eingaben!G$33,L14-K15,"")))</f>
        <v/>
      </c>
      <c r="M15" s="22"/>
      <c r="N15" s="23" t="str">
        <f>IF($B$1&lt;&gt;"","",IF(B15=Eingaben!$G$33,Berechnung!O14,IF(B15&lt;=Eingaben!G$33,O$12*Eingaben!G$36,"")))</f>
        <v/>
      </c>
      <c r="O15" s="23" t="str">
        <f>IF($B$1&lt;&gt;"","",IF(B15&lt;=Eingaben!G$33,O14-N15,""))</f>
        <v/>
      </c>
      <c r="Q15" s="34" t="str">
        <f>+IF(Eingaben!$G$42&lt;=0,"",IF(D15="","",IF(B15&lt;Eingaben!$G$42,"",Berechnung!B15)))</f>
        <v/>
      </c>
    </row>
    <row r="16" spans="2:18" x14ac:dyDescent="0.2">
      <c r="B16" s="34">
        <f t="shared" si="0"/>
        <v>4</v>
      </c>
      <c r="D16" s="23" t="str">
        <f>IF(OR(Eingaben!$G$47=0,Eingaben!$G$48=0),"",IF($B$1&lt;&gt;"","",IF(B16=Eingaben!$G$33,Berechnung!E15,IF(B16&lt;=Eingaben!G$33,E15*Eingaben!G$37,""))))</f>
        <v/>
      </c>
      <c r="E16" s="23" t="str">
        <f>IF(OR(Eingaben!$G$47=0,Eingaben!$G$48=0),"",IF($B$1&lt;&gt;"","",IF(B16&lt;=Eingaben!G$33,E15-D16,"")))</f>
        <v/>
      </c>
      <c r="F16" s="22"/>
      <c r="G16" s="23" t="str">
        <f>IF(OR($B$1&lt;&gt;"",$R$8&lt;&gt;"OK"),"",IF(B16&lt;=Eingaben!G$33,IF(G15="",IF(H15&lt;&gt;"",H15/(Eingaben!G$33-B16+1),""),G15),""))</f>
        <v/>
      </c>
      <c r="H16" s="23" t="str">
        <f>IF(OR($B$1&lt;&gt;"",$R$8&lt;&gt;"OK"),"",IF(B16&lt;=Eingaben!G$33,IF(H15="",IF(OR(E16&lt;=N$13,B16=Q$35),E16,""),H15-G16),""))</f>
        <v/>
      </c>
      <c r="I16" s="175" t="str">
        <f t="shared" si="1"/>
        <v/>
      </c>
      <c r="J16" s="22"/>
      <c r="K16" s="23" t="str">
        <f>IF($B$1&lt;&gt;"","",IF(B16&lt;=Eingaben!G$33,IF(G16="",D16,G16),""))</f>
        <v/>
      </c>
      <c r="L16" s="23" t="str">
        <f>IF(OR(Eingaben!$G$47=0,Eingaben!$G$48=0),"",IF($B$1&lt;&gt;"","",IF(B16&lt;=Eingaben!G$33,L15-K16,"")))</f>
        <v/>
      </c>
      <c r="M16" s="22"/>
      <c r="N16" s="23" t="str">
        <f>IF($B$1&lt;&gt;"","",IF(B16=Eingaben!$G$33,Berechnung!O15,IF(B16&lt;=Eingaben!G$33,O$12*Eingaben!G$36,"")))</f>
        <v/>
      </c>
      <c r="O16" s="23" t="str">
        <f>IF($B$1&lt;&gt;"","",IF(B16&lt;=Eingaben!G$33,O15-N16,""))</f>
        <v/>
      </c>
      <c r="Q16" s="34" t="str">
        <f>+IF(Eingaben!$G$42&lt;=0,"",IF(D16="","",IF(B16&lt;Eingaben!$G$42,"",Berechnung!B16)))</f>
        <v/>
      </c>
    </row>
    <row r="17" spans="2:17" x14ac:dyDescent="0.2">
      <c r="B17" s="34">
        <f t="shared" si="0"/>
        <v>5</v>
      </c>
      <c r="D17" s="23" t="str">
        <f>IF(OR(Eingaben!$G$47=0,Eingaben!$G$48=0),"",IF($B$1&lt;&gt;"","",IF(B17=Eingaben!$G$33,Berechnung!E16,IF(B17&lt;=Eingaben!G$33,E16*Eingaben!G$37,""))))</f>
        <v/>
      </c>
      <c r="E17" s="23" t="str">
        <f>IF(OR(Eingaben!$G$47=0,Eingaben!$G$48=0),"",IF($B$1&lt;&gt;"","",IF(B17&lt;=Eingaben!G$33,E16-D17,"")))</f>
        <v/>
      </c>
      <c r="F17" s="22"/>
      <c r="G17" s="23" t="str">
        <f>IF(OR($B$1&lt;&gt;"",$R$8&lt;&gt;"OK"),"",IF(B17&lt;=Eingaben!G$33,IF(G16="",IF(H16&lt;&gt;"",H16/(Eingaben!G$33-B17+1),""),G16),""))</f>
        <v/>
      </c>
      <c r="H17" s="23" t="str">
        <f>IF(OR($B$1&lt;&gt;"",$R$8&lt;&gt;"OK"),"",IF(B17&lt;=Eingaben!G$33,IF(H16="",IF(OR(E17&lt;=N$13,B17=Q$35),E17,""),H16-G17),""))</f>
        <v/>
      </c>
      <c r="I17" s="175" t="str">
        <f t="shared" si="1"/>
        <v/>
      </c>
      <c r="J17" s="22"/>
      <c r="K17" s="23" t="str">
        <f>IF($B$1&lt;&gt;"","",IF(B17&lt;=Eingaben!G$33,IF(G17="",D17,G17),""))</f>
        <v/>
      </c>
      <c r="L17" s="23" t="str">
        <f>IF(OR(Eingaben!$G$47=0,Eingaben!$G$48=0),"",IF($B$1&lt;&gt;"","",IF(B17&lt;=Eingaben!G$33,L16-K17,"")))</f>
        <v/>
      </c>
      <c r="M17" s="22"/>
      <c r="N17" s="23" t="str">
        <f>IF($B$1&lt;&gt;"","",IF(B17=Eingaben!$G$33,Berechnung!O16,IF(B17&lt;=Eingaben!G$33,O$12*Eingaben!G$36,"")))</f>
        <v/>
      </c>
      <c r="O17" s="23" t="str">
        <f>IF($B$1&lt;&gt;"","",IF(B17&lt;=Eingaben!G$33,O16-N17,""))</f>
        <v/>
      </c>
      <c r="Q17" s="34" t="str">
        <f>+IF(Eingaben!$G$42&lt;=0,"",IF(D17="","",IF(B17&lt;Eingaben!$G$42,"",Berechnung!B17)))</f>
        <v/>
      </c>
    </row>
    <row r="18" spans="2:17" x14ac:dyDescent="0.2">
      <c r="B18" s="34">
        <f t="shared" si="0"/>
        <v>6</v>
      </c>
      <c r="D18" s="23" t="str">
        <f>IF(OR(Eingaben!$G$47=0,Eingaben!$G$48=0),"",IF($B$1&lt;&gt;"","",IF(B18=Eingaben!$G$33,Berechnung!E17,IF(B18&lt;=Eingaben!G$33,E17*Eingaben!G$37,""))))</f>
        <v/>
      </c>
      <c r="E18" s="23" t="str">
        <f>IF(OR(Eingaben!$G$47=0,Eingaben!$G$48=0),"",IF($B$1&lt;&gt;"","",IF(B18&lt;=Eingaben!G$33,E17-D18,"")))</f>
        <v/>
      </c>
      <c r="F18" s="22"/>
      <c r="G18" s="23" t="str">
        <f>IF(OR($B$1&lt;&gt;"",$R$8&lt;&gt;"OK"),"",IF(B18&lt;=Eingaben!G$33,IF(G17="",IF(H17&lt;&gt;"",H17/(Eingaben!G$33-B18+1),""),G17),""))</f>
        <v/>
      </c>
      <c r="H18" s="23" t="str">
        <f>IF(OR($B$1&lt;&gt;"",$R$8&lt;&gt;"OK"),"",IF(B18&lt;=Eingaben!G$33,IF(H17="",IF(OR(E18&lt;=N$13,B18=Q$35),E18,""),H17-G18),""))</f>
        <v/>
      </c>
      <c r="I18" s="175" t="str">
        <f t="shared" si="1"/>
        <v/>
      </c>
      <c r="J18" s="22"/>
      <c r="K18" s="23" t="str">
        <f>IF($B$1&lt;&gt;"","",IF(B18&lt;=Eingaben!G$33,IF(G18="",D18,G18),""))</f>
        <v/>
      </c>
      <c r="L18" s="23" t="str">
        <f>IF(OR(Eingaben!$G$47=0,Eingaben!$G$48=0),"",IF($B$1&lt;&gt;"","",IF(B18&lt;=Eingaben!G$33,L17-K18,"")))</f>
        <v/>
      </c>
      <c r="M18" s="22"/>
      <c r="N18" s="23" t="str">
        <f>IF($B$1&lt;&gt;"","",IF(B18=Eingaben!$G$33,Berechnung!O17,IF(B18&lt;=Eingaben!G$33,O$12*Eingaben!G$36,"")))</f>
        <v/>
      </c>
      <c r="O18" s="23" t="str">
        <f>IF($B$1&lt;&gt;"","",IF(B18&lt;=Eingaben!G$33,O17-N18,""))</f>
        <v/>
      </c>
      <c r="Q18" s="34" t="str">
        <f>+IF(Eingaben!$G$42&lt;=0,"",IF(D18="","",IF(B18&lt;Eingaben!$G$42,"",Berechnung!B18)))</f>
        <v/>
      </c>
    </row>
    <row r="19" spans="2:17" x14ac:dyDescent="0.2">
      <c r="B19" s="34">
        <f t="shared" si="0"/>
        <v>7</v>
      </c>
      <c r="D19" s="23" t="str">
        <f>IF(OR(Eingaben!$G$47=0,Eingaben!$G$48=0),"",IF($B$1&lt;&gt;"","",IF(B19=Eingaben!$G$33,Berechnung!E18,IF(B19&lt;=Eingaben!G$33,E18*Eingaben!G$37,""))))</f>
        <v/>
      </c>
      <c r="E19" s="23" t="str">
        <f>IF(OR(Eingaben!$G$47=0,Eingaben!$G$48=0),"",IF($B$1&lt;&gt;"","",IF(B19&lt;=Eingaben!G$33,E18-D19,"")))</f>
        <v/>
      </c>
      <c r="F19" s="22"/>
      <c r="G19" s="23" t="str">
        <f>IF(OR($B$1&lt;&gt;"",$R$8&lt;&gt;"OK"),"",IF(B19&lt;=Eingaben!G$33,IF(G18="",IF(H18&lt;&gt;"",H18/(Eingaben!G$33-B19+1),""),G18),""))</f>
        <v/>
      </c>
      <c r="H19" s="23" t="str">
        <f>IF(OR($B$1&lt;&gt;"",$R$8&lt;&gt;"OK"),"",IF(B19&lt;=Eingaben!G$33,IF(H18="",IF(OR(E19&lt;=N$13,B19=Q$35),E19,""),H18-G19),""))</f>
        <v/>
      </c>
      <c r="I19" s="175" t="str">
        <f t="shared" si="1"/>
        <v/>
      </c>
      <c r="J19" s="22"/>
      <c r="K19" s="23" t="str">
        <f>IF($B$1&lt;&gt;"","",IF(B19&lt;=Eingaben!G$33,IF(G19="",D19,G19),""))</f>
        <v/>
      </c>
      <c r="L19" s="23" t="str">
        <f>IF(OR(Eingaben!$G$47=0,Eingaben!$G$48=0),"",IF($B$1&lt;&gt;"","",IF(B19&lt;=Eingaben!G$33,L18-K19,"")))</f>
        <v/>
      </c>
      <c r="M19" s="22"/>
      <c r="N19" s="23" t="str">
        <f>IF($B$1&lt;&gt;"","",IF(B19=Eingaben!$G$33,Berechnung!O18,IF(B19&lt;=Eingaben!G$33,O$12*Eingaben!G$36,"")))</f>
        <v/>
      </c>
      <c r="O19" s="23" t="str">
        <f>IF($B$1&lt;&gt;"","",IF(B19&lt;=Eingaben!G$33,O18-N19,""))</f>
        <v/>
      </c>
      <c r="Q19" s="34" t="str">
        <f>+IF(Eingaben!$G$42&lt;=0,"",IF(D19="","",IF(B19&lt;Eingaben!$G$42,"",Berechnung!B19)))</f>
        <v/>
      </c>
    </row>
    <row r="20" spans="2:17" x14ac:dyDescent="0.2">
      <c r="B20" s="34">
        <f t="shared" si="0"/>
        <v>8</v>
      </c>
      <c r="D20" s="23" t="str">
        <f>IF(OR(Eingaben!$G$47=0,Eingaben!$G$48=0),"",IF($B$1&lt;&gt;"","",IF(B20=Eingaben!$G$33,Berechnung!E19,IF(B20&lt;=Eingaben!G$33,E19*Eingaben!G$37,""))))</f>
        <v/>
      </c>
      <c r="E20" s="23" t="str">
        <f>IF(OR(Eingaben!$G$47=0,Eingaben!$G$48=0),"",IF($B$1&lt;&gt;"","",IF(B20&lt;=Eingaben!G$33,E19-D20,"")))</f>
        <v/>
      </c>
      <c r="F20" s="22"/>
      <c r="G20" s="23" t="str">
        <f>IF(OR($B$1&lt;&gt;"",$R$8&lt;&gt;"OK"),"",IF(B20&lt;=Eingaben!G$33,IF(G19="",IF(H19&lt;&gt;"",H19/(Eingaben!G$33-B20+1),""),G19),""))</f>
        <v/>
      </c>
      <c r="H20" s="23" t="str">
        <f>IF(OR($B$1&lt;&gt;"",$R$8&lt;&gt;"OK"),"",IF(B20&lt;=Eingaben!G$33,IF(H19="",IF(OR(E20&lt;=N$13,B20=Q$35),E20,""),H19-G20),""))</f>
        <v/>
      </c>
      <c r="I20" s="175" t="str">
        <f t="shared" si="1"/>
        <v/>
      </c>
      <c r="J20" s="22"/>
      <c r="K20" s="23" t="str">
        <f>IF($B$1&lt;&gt;"","",IF(B20&lt;=Eingaben!G$33,IF(G20="",D20,G20),""))</f>
        <v/>
      </c>
      <c r="L20" s="23" t="str">
        <f>IF(OR(Eingaben!$G$47=0,Eingaben!$G$48=0),"",IF($B$1&lt;&gt;"","",IF(B20&lt;=Eingaben!G$33,L19-K20,"")))</f>
        <v/>
      </c>
      <c r="M20" s="22"/>
      <c r="N20" s="23" t="str">
        <f>IF($B$1&lt;&gt;"","",IF(B20=Eingaben!$G$33,Berechnung!O19,IF(B20&lt;=Eingaben!G$33,O$12*Eingaben!G$36,"")))</f>
        <v/>
      </c>
      <c r="O20" s="23" t="str">
        <f>IF($B$1&lt;&gt;"","",IF(B20&lt;=Eingaben!G$33,O19-N20,""))</f>
        <v/>
      </c>
      <c r="Q20" s="34" t="str">
        <f>+IF(Eingaben!$G$42&lt;=0,"",IF(D20="","",IF(B20&lt;Eingaben!$G$42,"",Berechnung!B20)))</f>
        <v/>
      </c>
    </row>
    <row r="21" spans="2:17" x14ac:dyDescent="0.2">
      <c r="B21" s="34">
        <f t="shared" si="0"/>
        <v>9</v>
      </c>
      <c r="D21" s="23" t="str">
        <f>IF(OR(Eingaben!$G$47=0,Eingaben!$G$48=0),"",IF($B$1&lt;&gt;"","",IF(B21=Eingaben!$G$33,Berechnung!E20,IF(B21&lt;=Eingaben!G$33,E20*Eingaben!G$37,""))))</f>
        <v/>
      </c>
      <c r="E21" s="23" t="str">
        <f>IF(OR(Eingaben!$G$47=0,Eingaben!$G$48=0),"",IF($B$1&lt;&gt;"","",IF(B21&lt;=Eingaben!G$33,E20-D21,"")))</f>
        <v/>
      </c>
      <c r="F21" s="22"/>
      <c r="G21" s="23" t="str">
        <f>IF(OR($B$1&lt;&gt;"",$R$8&lt;&gt;"OK"),"",IF(B21&lt;=Eingaben!G$33,IF(G20="",IF(H20&lt;&gt;"",H20/(Eingaben!G$33-B21+1),""),G20),""))</f>
        <v/>
      </c>
      <c r="H21" s="23" t="str">
        <f>IF(OR($B$1&lt;&gt;"",$R$8&lt;&gt;"OK"),"",IF(B21&lt;=Eingaben!G$33,IF(H20="",IF(OR(E21&lt;=N$13,B21=Q$35),E21,""),H20-G21),""))</f>
        <v/>
      </c>
      <c r="I21" s="175" t="str">
        <f t="shared" si="1"/>
        <v/>
      </c>
      <c r="J21" s="22"/>
      <c r="K21" s="23" t="str">
        <f>IF($B$1&lt;&gt;"","",IF(B21&lt;=Eingaben!G$33,IF(G21="",D21,G21),""))</f>
        <v/>
      </c>
      <c r="L21" s="23" t="str">
        <f>IF(OR(Eingaben!$G$47=0,Eingaben!$G$48=0),"",IF($B$1&lt;&gt;"","",IF(B21&lt;=Eingaben!G$33,L20-K21,"")))</f>
        <v/>
      </c>
      <c r="M21" s="22"/>
      <c r="N21" s="23" t="str">
        <f>IF($B$1&lt;&gt;"","",IF(B21=Eingaben!$G$33,Berechnung!O20,IF(B21&lt;=Eingaben!G$33,O$12*Eingaben!G$36,"")))</f>
        <v/>
      </c>
      <c r="O21" s="23" t="str">
        <f>IF($B$1&lt;&gt;"","",IF(B21&lt;=Eingaben!G$33,O20-N21,""))</f>
        <v/>
      </c>
      <c r="Q21" s="34" t="str">
        <f>+IF(Eingaben!$G$42&lt;=0,"",IF(D21="","",IF(B21&lt;Eingaben!$G$42,"",Berechnung!B21)))</f>
        <v/>
      </c>
    </row>
    <row r="22" spans="2:17" x14ac:dyDescent="0.2">
      <c r="B22" s="34">
        <f t="shared" si="0"/>
        <v>10</v>
      </c>
      <c r="D22" s="23" t="str">
        <f>IF(OR(Eingaben!$G$47=0,Eingaben!$G$48=0),"",IF($B$1&lt;&gt;"","",IF(B22=Eingaben!$G$33,Berechnung!E21,IF(B22&lt;=Eingaben!G$33,E21*Eingaben!G$37,""))))</f>
        <v/>
      </c>
      <c r="E22" s="23" t="str">
        <f>IF(OR(Eingaben!$G$47=0,Eingaben!$G$48=0),"",IF($B$1&lt;&gt;"","",IF(B22&lt;=Eingaben!G$33,E21-D22,"")))</f>
        <v/>
      </c>
      <c r="F22" s="22"/>
      <c r="G22" s="23" t="str">
        <f>IF(OR($B$1&lt;&gt;"",$R$8&lt;&gt;"OK"),"",IF(B22&lt;=Eingaben!G$33,IF(G21="",IF(H21&lt;&gt;"",H21/(Eingaben!G$33-B22+1),""),G21),""))</f>
        <v/>
      </c>
      <c r="H22" s="23" t="str">
        <f>IF(OR($B$1&lt;&gt;"",$R$8&lt;&gt;"OK"),"",IF(B22&lt;=Eingaben!G$33,IF(H21="",IF(OR(E22&lt;=N$13,B22=Q$35),E22,""),H21-G22),""))</f>
        <v/>
      </c>
      <c r="I22" s="175" t="str">
        <f t="shared" si="1"/>
        <v/>
      </c>
      <c r="J22" s="22"/>
      <c r="K22" s="23" t="str">
        <f>IF($B$1&lt;&gt;"","",IF(B22&lt;=Eingaben!G$33,IF(G22="",D22,G22),""))</f>
        <v/>
      </c>
      <c r="L22" s="23" t="str">
        <f>IF(OR(Eingaben!$G$47=0,Eingaben!$G$48=0),"",IF($B$1&lt;&gt;"","",IF(B22&lt;=Eingaben!G$33,L21-K22,"")))</f>
        <v/>
      </c>
      <c r="M22" s="22"/>
      <c r="N22" s="23" t="str">
        <f>IF($B$1&lt;&gt;"","",IF(B22=Eingaben!$G$33,Berechnung!O21,IF(B22&lt;=Eingaben!G$33,O$12*Eingaben!G$36,"")))</f>
        <v/>
      </c>
      <c r="O22" s="23" t="str">
        <f>IF($B$1&lt;&gt;"","",IF(B22&lt;=Eingaben!G$33,O21-N22,""))</f>
        <v/>
      </c>
      <c r="Q22" s="34" t="str">
        <f>+IF(Eingaben!$G$42&lt;=0,"",IF(D22="","",IF(B22&lt;Eingaben!$G$42,"",Berechnung!B22)))</f>
        <v/>
      </c>
    </row>
    <row r="23" spans="2:17" x14ac:dyDescent="0.2">
      <c r="B23" s="34">
        <f t="shared" si="0"/>
        <v>11</v>
      </c>
      <c r="D23" s="23" t="str">
        <f>IF(OR(Eingaben!$G$47=0,Eingaben!$G$48=0),"",IF($B$1&lt;&gt;"","",IF(B23=Eingaben!$G$33,Berechnung!E22,IF(B23&lt;=Eingaben!G$33,E22*Eingaben!G$37,""))))</f>
        <v/>
      </c>
      <c r="E23" s="23" t="str">
        <f>IF(OR(Eingaben!$G$47=0,Eingaben!$G$48=0),"",IF($B$1&lt;&gt;"","",IF(B23&lt;=Eingaben!G$33,E22-D23,"")))</f>
        <v/>
      </c>
      <c r="F23" s="22"/>
      <c r="G23" s="23" t="str">
        <f>IF(OR($B$1&lt;&gt;"",$R$8&lt;&gt;"OK"),"",IF(B23&lt;=Eingaben!G$33,IF(G22="",IF(H22&lt;&gt;"",H22/(Eingaben!G$33-B23+1),""),G22),""))</f>
        <v/>
      </c>
      <c r="H23" s="23" t="str">
        <f>IF(OR($B$1&lt;&gt;"",$R$8&lt;&gt;"OK"),"",IF(B23&lt;=Eingaben!G$33,IF(H22="",IF(OR(E23&lt;=N$13,B23=Q$35),E23,""),H22-G23),""))</f>
        <v/>
      </c>
      <c r="I23" s="175" t="str">
        <f t="shared" si="1"/>
        <v/>
      </c>
      <c r="J23" s="22"/>
      <c r="K23" s="23" t="str">
        <f>IF($B$1&lt;&gt;"","",IF(B23&lt;=Eingaben!G$33,IF(G23="",D23,G23),""))</f>
        <v/>
      </c>
      <c r="L23" s="23" t="str">
        <f>IF(OR(Eingaben!$G$47=0,Eingaben!$G$48=0),"",IF($B$1&lt;&gt;"","",IF(B23&lt;=Eingaben!G$33,L22-K23,"")))</f>
        <v/>
      </c>
      <c r="M23" s="22"/>
      <c r="N23" s="23" t="str">
        <f>IF($B$1&lt;&gt;"","",IF(B23=Eingaben!$G$33,Berechnung!O22,IF(B23&lt;=Eingaben!G$33,O$12*Eingaben!G$36,"")))</f>
        <v/>
      </c>
      <c r="O23" s="23" t="str">
        <f>IF($B$1&lt;&gt;"","",IF(B23&lt;=Eingaben!G$33,O22-N23,""))</f>
        <v/>
      </c>
      <c r="Q23" s="34" t="str">
        <f>+IF(Eingaben!$G$42&lt;=0,"",IF(D23="","",IF(B23&lt;Eingaben!$G$42,"",Berechnung!B23)))</f>
        <v/>
      </c>
    </row>
    <row r="24" spans="2:17" x14ac:dyDescent="0.2">
      <c r="B24" s="34">
        <f t="shared" si="0"/>
        <v>12</v>
      </c>
      <c r="D24" s="23" t="str">
        <f>IF(OR(Eingaben!$G$47=0,Eingaben!$G$48=0),"",IF($B$1&lt;&gt;"","",IF(B24=Eingaben!$G$33,Berechnung!E23,IF(B24&lt;=Eingaben!G$33,E23*Eingaben!G$37,""))))</f>
        <v/>
      </c>
      <c r="E24" s="23" t="str">
        <f>IF(OR(Eingaben!$G$47=0,Eingaben!$G$48=0),"",IF($B$1&lt;&gt;"","",IF(B24&lt;=Eingaben!G$33,E23-D24,"")))</f>
        <v/>
      </c>
      <c r="F24" s="22"/>
      <c r="G24" s="23" t="str">
        <f>IF(OR($B$1&lt;&gt;"",$R$8&lt;&gt;"OK"),"",IF(B24&lt;=Eingaben!G$33,IF(G23="",IF(H23&lt;&gt;"",H23/(Eingaben!G$33-B24+1),""),G23),""))</f>
        <v/>
      </c>
      <c r="H24" s="23" t="str">
        <f>IF(OR($B$1&lt;&gt;"",$R$8&lt;&gt;"OK"),"",IF(B24&lt;=Eingaben!G$33,IF(H23="",IF(OR(E24&lt;=N$13,B24=Q$35),E24,""),H23-G24),""))</f>
        <v/>
      </c>
      <c r="I24" s="175" t="str">
        <f t="shared" si="1"/>
        <v/>
      </c>
      <c r="J24" s="22"/>
      <c r="K24" s="23" t="str">
        <f>IF($B$1&lt;&gt;"","",IF(B24&lt;=Eingaben!G$33,IF(G24="",D24,G24),""))</f>
        <v/>
      </c>
      <c r="L24" s="23" t="str">
        <f>IF(OR(Eingaben!$G$47=0,Eingaben!$G$48=0),"",IF($B$1&lt;&gt;"","",IF(B24&lt;=Eingaben!G$33,L23-K24,"")))</f>
        <v/>
      </c>
      <c r="M24" s="22"/>
      <c r="N24" s="23" t="str">
        <f>IF($B$1&lt;&gt;"","",IF(B24=Eingaben!$G$33,Berechnung!O23,IF(B24&lt;=Eingaben!G$33,O$12*Eingaben!G$36,"")))</f>
        <v/>
      </c>
      <c r="O24" s="23" t="str">
        <f>IF($B$1&lt;&gt;"","",IF(B24&lt;=Eingaben!G$33,O23-N24,""))</f>
        <v/>
      </c>
      <c r="Q24" s="34" t="str">
        <f>+IF(Eingaben!$G$42&lt;=0,"",IF(D24="","",IF(B24&lt;Eingaben!$G$42,"",Berechnung!B24)))</f>
        <v/>
      </c>
    </row>
    <row r="25" spans="2:17" x14ac:dyDescent="0.2">
      <c r="B25" s="34">
        <f t="shared" si="0"/>
        <v>13</v>
      </c>
      <c r="C25" s="174">
        <v>3</v>
      </c>
      <c r="D25" s="23" t="str">
        <f>IF(OR(Eingaben!$G$47=0,Eingaben!$G$48=0),"",IF($B$1&lt;&gt;"","",IF(B25=Eingaben!$G$33,Berechnung!E24,IF(B25&lt;=Eingaben!G$33,E24*Eingaben!G$37,""))))</f>
        <v/>
      </c>
      <c r="E25" s="23" t="str">
        <f>IF(OR(Eingaben!$G$47=0,Eingaben!$G$48=0),"",IF($B$1&lt;&gt;"","",IF(B25&lt;=Eingaben!G$33,E24-D25,"")))</f>
        <v/>
      </c>
      <c r="F25" s="22"/>
      <c r="G25" s="23" t="str">
        <f>IF(OR($B$1&lt;&gt;"",$R$8&lt;&gt;"OK"),"",IF(B25&lt;=Eingaben!G$33,IF(G24="",IF(H24&lt;&gt;"",H24/(Eingaben!G$33-B25+1),""),G24),""))</f>
        <v/>
      </c>
      <c r="H25" s="23" t="str">
        <f>IF(OR($B$1&lt;&gt;"",$R$8&lt;&gt;"OK"),"",IF(B25&lt;=Eingaben!G$33,IF(H24="",IF(OR(E25&lt;=N$13,B25=Q$35),E25,""),H24-G25),""))</f>
        <v/>
      </c>
      <c r="I25" s="175" t="str">
        <f t="shared" si="1"/>
        <v/>
      </c>
      <c r="J25" s="22"/>
      <c r="K25" s="23" t="str">
        <f>IF($B$1&lt;&gt;"","",IF(B25&lt;=Eingaben!G$33,IF(G25="",D25,G25),""))</f>
        <v/>
      </c>
      <c r="L25" s="23" t="str">
        <f>IF(OR(Eingaben!$G$47=0,Eingaben!$G$48=0),"",IF($B$1&lt;&gt;"","",IF(B25&lt;=Eingaben!G$33,L24-K25,"")))</f>
        <v/>
      </c>
      <c r="M25" s="22"/>
      <c r="N25" s="23" t="str">
        <f>IF($B$1&lt;&gt;"","",IF(B25=Eingaben!$G$33,Berechnung!O24,IF(B25&lt;=Eingaben!G$33,O$12*Eingaben!G$36,"")))</f>
        <v/>
      </c>
      <c r="O25" s="23" t="str">
        <f>IF($B$1&lt;&gt;"","",IF(B25&lt;=Eingaben!G$33,O24-N25,""))</f>
        <v/>
      </c>
      <c r="Q25" s="34" t="str">
        <f>+IF(Eingaben!$G$42&lt;=0,"",IF(D25="","",IF(B25&lt;Eingaben!$G$42,"",Berechnung!B25)))</f>
        <v/>
      </c>
    </row>
    <row r="26" spans="2:17" x14ac:dyDescent="0.2">
      <c r="B26" s="34">
        <f t="shared" si="0"/>
        <v>14</v>
      </c>
      <c r="D26" s="23" t="str">
        <f>IF(OR(Eingaben!$G$47=0,Eingaben!$G$48=0),"",IF($B$1&lt;&gt;"","",IF(B26=Eingaben!$G$33,Berechnung!E25,IF(B26&lt;=Eingaben!G$33,E25*Eingaben!G$37,""))))</f>
        <v/>
      </c>
      <c r="E26" s="23" t="str">
        <f>IF(OR(Eingaben!$G$47=0,Eingaben!$G$48=0),"",IF($B$1&lt;&gt;"","",IF(B26&lt;=Eingaben!G$33,E25-D26,"")))</f>
        <v/>
      </c>
      <c r="F26" s="22"/>
      <c r="G26" s="23" t="str">
        <f>IF(OR($B$1&lt;&gt;"",$R$8&lt;&gt;"OK"),"",IF(B26&lt;=Eingaben!G$33,IF(G25="",IF(H25&lt;&gt;"",H25/(Eingaben!G$33-B26+1),""),G25),""))</f>
        <v/>
      </c>
      <c r="H26" s="23" t="str">
        <f>IF(OR($B$1&lt;&gt;"",$R$8&lt;&gt;"OK"),"",IF(B26&lt;=Eingaben!G$33,IF(H25="",IF(OR(E26&lt;=N$13,B26=Q$35),E26,""),H25-G26),""))</f>
        <v/>
      </c>
      <c r="I26" s="175" t="str">
        <f t="shared" si="1"/>
        <v/>
      </c>
      <c r="J26" s="22"/>
      <c r="K26" s="23" t="str">
        <f>IF($B$1&lt;&gt;"","",IF(B26&lt;=Eingaben!G$33,IF(G26="",D26,G26),""))</f>
        <v/>
      </c>
      <c r="L26" s="23" t="str">
        <f>IF(OR(Eingaben!$G$47=0,Eingaben!$G$48=0),"",IF($B$1&lt;&gt;"","",IF(B26&lt;=Eingaben!G$33,L25-K26,"")))</f>
        <v/>
      </c>
      <c r="M26" s="22"/>
      <c r="N26" s="23" t="str">
        <f>IF($B$1&lt;&gt;"","",IF(B26=Eingaben!$G$33,Berechnung!O25,IF(B26&lt;=Eingaben!G$33,O$12*Eingaben!G$36,"")))</f>
        <v/>
      </c>
      <c r="O26" s="23" t="str">
        <f>IF($B$1&lt;&gt;"","",IF(B26&lt;=Eingaben!G$33,O25-N26,""))</f>
        <v/>
      </c>
      <c r="Q26" s="34" t="str">
        <f>+IF(Eingaben!$G$42&lt;=0,"",IF(D26="","",IF(B26&lt;Eingaben!$G$42,"",Berechnung!B26)))</f>
        <v/>
      </c>
    </row>
    <row r="27" spans="2:17" x14ac:dyDescent="0.2">
      <c r="B27" s="34">
        <f t="shared" si="0"/>
        <v>15</v>
      </c>
      <c r="C27" s="174">
        <v>0.3</v>
      </c>
      <c r="D27" s="23" t="str">
        <f>IF(OR(Eingaben!$G$47=0,Eingaben!$G$48=0),"",IF($B$1&lt;&gt;"","",IF(B27=Eingaben!$G$33,Berechnung!E26,IF(B27&lt;=Eingaben!G$33,E26*Eingaben!G$37,""))))</f>
        <v/>
      </c>
      <c r="E27" s="23" t="str">
        <f>IF(OR(Eingaben!$G$47=0,Eingaben!$G$48=0),"",IF($B$1&lt;&gt;"","",IF(B27&lt;=Eingaben!G$33,E26-D27,"")))</f>
        <v/>
      </c>
      <c r="F27" s="22"/>
      <c r="G27" s="23" t="str">
        <f>IF(OR($B$1&lt;&gt;"",$R$8&lt;&gt;"OK"),"",IF(B27&lt;=Eingaben!G$33,IF(G26="",IF(H26&lt;&gt;"",H26/(Eingaben!G$33-B27+1),""),G26),""))</f>
        <v/>
      </c>
      <c r="H27" s="23" t="str">
        <f>IF(OR($B$1&lt;&gt;"",$R$8&lt;&gt;"OK"),"",IF(B27&lt;=Eingaben!G$33,IF(H26="",IF(OR(E27&lt;=N$13,B27=Q$35),E27,""),H26-G27),""))</f>
        <v/>
      </c>
      <c r="I27" s="175" t="str">
        <f t="shared" si="1"/>
        <v/>
      </c>
      <c r="J27" s="22"/>
      <c r="K27" s="23" t="str">
        <f>IF($B$1&lt;&gt;"","",IF(B27&lt;=Eingaben!G$33,IF(G27="",D27,G27),""))</f>
        <v/>
      </c>
      <c r="L27" s="23" t="str">
        <f>IF(OR(Eingaben!$G$47=0,Eingaben!$G$48=0),"",IF($B$1&lt;&gt;"","",IF(B27&lt;=Eingaben!G$33,L26-K27,"")))</f>
        <v/>
      </c>
      <c r="M27" s="22"/>
      <c r="N27" s="23" t="str">
        <f>IF($B$1&lt;&gt;"","",IF(B27=Eingaben!$G$33,Berechnung!O26,IF(B27&lt;=Eingaben!G$33,O$12*Eingaben!G$36,"")))</f>
        <v/>
      </c>
      <c r="O27" s="23" t="str">
        <f>IF($B$1&lt;&gt;"","",IF(B27&lt;=Eingaben!G$33,O26-N27,""))</f>
        <v/>
      </c>
      <c r="Q27" s="34" t="str">
        <f>+IF(Eingaben!$G$42&lt;=0,"",IF(D27="","",IF(B27&lt;Eingaben!$G$42,"",Berechnung!B27)))</f>
        <v/>
      </c>
    </row>
    <row r="28" spans="2:17" x14ac:dyDescent="0.2">
      <c r="B28" s="34">
        <f t="shared" si="0"/>
        <v>16</v>
      </c>
      <c r="D28" s="23" t="str">
        <f>IF(OR(Eingaben!$G$47=0,Eingaben!$G$48=0),"",IF($B$1&lt;&gt;"","",IF(B28=Eingaben!$G$33,Berechnung!E27,IF(B28&lt;=Eingaben!G$33,E27*Eingaben!G$37,""))))</f>
        <v/>
      </c>
      <c r="E28" s="23" t="str">
        <f>IF(OR(Eingaben!$G$47=0,Eingaben!$G$48=0),"",IF($B$1&lt;&gt;"","",IF(B28&lt;=Eingaben!G$33,E27-D28,"")))</f>
        <v/>
      </c>
      <c r="F28" s="22"/>
      <c r="G28" s="23" t="str">
        <f>IF(OR($B$1&lt;&gt;"",$R$8&lt;&gt;"OK"),"",IF(B28&lt;=Eingaben!G$33,IF(G27="",IF(H27&lt;&gt;"",H27/(Eingaben!G$33-B28+1),""),G27),""))</f>
        <v/>
      </c>
      <c r="H28" s="23" t="str">
        <f>IF(OR($B$1&lt;&gt;"",$R$8&lt;&gt;"OK"),"",IF(B28&lt;=Eingaben!G$33,IF(H27="",IF(OR(E28&lt;=N$13,B28=Q$35),E28,""),H27-G28),""))</f>
        <v/>
      </c>
      <c r="I28" s="175" t="str">
        <f t="shared" si="1"/>
        <v/>
      </c>
      <c r="J28" s="22"/>
      <c r="K28" s="23" t="str">
        <f>IF($B$1&lt;&gt;"","",IF(B28&lt;=Eingaben!G$33,IF(G28="",D28,G28),""))</f>
        <v/>
      </c>
      <c r="L28" s="23" t="str">
        <f>IF(OR(Eingaben!$G$47=0,Eingaben!$G$48=0),"",IF($B$1&lt;&gt;"","",IF(B28&lt;=Eingaben!G$33,L27-K28,"")))</f>
        <v/>
      </c>
      <c r="M28" s="22"/>
      <c r="N28" s="23" t="str">
        <f>IF($B$1&lt;&gt;"","",IF(B28=Eingaben!$G$33,Berechnung!O27,IF(B28&lt;=Eingaben!G$33,O$12*Eingaben!G$36,"")))</f>
        <v/>
      </c>
      <c r="O28" s="23" t="str">
        <f>IF($B$1&lt;&gt;"","",IF(B28&lt;=Eingaben!G$33,O27-N28,""))</f>
        <v/>
      </c>
      <c r="Q28" s="34" t="str">
        <f>+IF(Eingaben!$G$42&lt;=0,"",IF(D28="","",IF(B28&lt;Eingaben!$G$42,"",Berechnung!B28)))</f>
        <v/>
      </c>
    </row>
    <row r="29" spans="2:17" x14ac:dyDescent="0.2">
      <c r="B29" s="34">
        <f t="shared" si="0"/>
        <v>17</v>
      </c>
      <c r="D29" s="23" t="str">
        <f>IF(OR(Eingaben!$G$47=0,Eingaben!$G$48=0),"",IF($B$1&lt;&gt;"","",IF(B29=Eingaben!$G$33,Berechnung!E28,IF(B29&lt;=Eingaben!G$33,E28*Eingaben!G$37,""))))</f>
        <v/>
      </c>
      <c r="E29" s="23" t="str">
        <f>IF(OR(Eingaben!$G$47=0,Eingaben!$G$48=0),"",IF($B$1&lt;&gt;"","",IF(B29&lt;=Eingaben!G$33,E28-D29,"")))</f>
        <v/>
      </c>
      <c r="F29" s="22"/>
      <c r="G29" s="23" t="str">
        <f>IF(OR($B$1&lt;&gt;"",$R$8&lt;&gt;"OK"),"",IF(B29&lt;=Eingaben!G$33,IF(G28="",IF(H28&lt;&gt;"",H28/(Eingaben!G$33-B29+1),""),G28),""))</f>
        <v/>
      </c>
      <c r="H29" s="23" t="str">
        <f>IF(OR($B$1&lt;&gt;"",$R$8&lt;&gt;"OK"),"",IF(B29&lt;=Eingaben!G$33,IF(H28="",IF(OR(E29&lt;=N$13,B29=Q$35),E29,""),H28-G29),""))</f>
        <v/>
      </c>
      <c r="I29" s="175" t="str">
        <f t="shared" si="1"/>
        <v/>
      </c>
      <c r="J29" s="22"/>
      <c r="K29" s="23" t="str">
        <f>IF($B$1&lt;&gt;"","",IF(B29&lt;=Eingaben!G$33,IF(G29="",D29,G29),""))</f>
        <v/>
      </c>
      <c r="L29" s="23" t="str">
        <f>IF(OR(Eingaben!$G$47=0,Eingaben!$G$48=0),"",IF($B$1&lt;&gt;"","",IF(B29&lt;=Eingaben!G$33,L28-K29,"")))</f>
        <v/>
      </c>
      <c r="M29" s="22"/>
      <c r="N29" s="23" t="str">
        <f>IF($B$1&lt;&gt;"","",IF(B29=Eingaben!$G$33,Berechnung!O28,IF(B29&lt;=Eingaben!G$33,O$12*Eingaben!G$36,"")))</f>
        <v/>
      </c>
      <c r="O29" s="23" t="str">
        <f>IF($B$1&lt;&gt;"","",IF(B29&lt;=Eingaben!G$33,O28-N29,""))</f>
        <v/>
      </c>
      <c r="Q29" s="34" t="str">
        <f>+IF(Eingaben!$G$42&lt;=0,"",IF(D29="","",IF(B29&lt;Eingaben!$G$42,"",Berechnung!B29)))</f>
        <v/>
      </c>
    </row>
    <row r="30" spans="2:17" x14ac:dyDescent="0.2">
      <c r="B30" s="34">
        <f t="shared" si="0"/>
        <v>18</v>
      </c>
      <c r="D30" s="23" t="str">
        <f>IF(OR(Eingaben!$G$47=0,Eingaben!$G$48=0),"",IF($B$1&lt;&gt;"","",IF(B30=Eingaben!$G$33,Berechnung!E29,IF(B30&lt;=Eingaben!G$33,E29*Eingaben!G$37,""))))</f>
        <v/>
      </c>
      <c r="E30" s="23" t="str">
        <f>IF(OR(Eingaben!$G$47=0,Eingaben!$G$48=0),"",IF($B$1&lt;&gt;"","",IF(B30&lt;=Eingaben!G$33,E29-D30,"")))</f>
        <v/>
      </c>
      <c r="F30" s="22"/>
      <c r="G30" s="23" t="str">
        <f>IF(OR($B$1&lt;&gt;"",$R$8&lt;&gt;"OK"),"",IF(B30&lt;=Eingaben!G$33,IF(G29="",IF(H29&lt;&gt;"",H29/(Eingaben!G$33-B30+1),""),G29),""))</f>
        <v/>
      </c>
      <c r="H30" s="23" t="str">
        <f>IF(OR($B$1&lt;&gt;"",$R$8&lt;&gt;"OK"),"",IF(B30&lt;=Eingaben!G$33,IF(H29="",IF(OR(E30&lt;=N$13,B30=Q$35),E30,""),H29-G30),""))</f>
        <v/>
      </c>
      <c r="I30" s="175" t="str">
        <f t="shared" si="1"/>
        <v/>
      </c>
      <c r="J30" s="22"/>
      <c r="K30" s="23" t="str">
        <f>IF($B$1&lt;&gt;"","",IF(B30&lt;=Eingaben!G$33,IF(G30="",D30,G30),""))</f>
        <v/>
      </c>
      <c r="L30" s="23" t="str">
        <f>IF(OR(Eingaben!$G$47=0,Eingaben!$G$48=0),"",IF($B$1&lt;&gt;"","",IF(B30&lt;=Eingaben!G$33,L29-K30,"")))</f>
        <v/>
      </c>
      <c r="M30" s="22"/>
      <c r="N30" s="23" t="str">
        <f>IF($B$1&lt;&gt;"","",IF(B30=Eingaben!$G$33,Berechnung!O29,IF(B30&lt;=Eingaben!G$33,O$12*Eingaben!G$36,"")))</f>
        <v/>
      </c>
      <c r="O30" s="23" t="str">
        <f>IF($B$1&lt;&gt;"","",IF(B30&lt;=Eingaben!G$33,O29-N30,""))</f>
        <v/>
      </c>
      <c r="Q30" s="34" t="str">
        <f>+IF(Eingaben!$G$42&lt;=0,"",IF(D30="","",IF(B30&lt;Eingaben!$G$42,"",Berechnung!B30)))</f>
        <v/>
      </c>
    </row>
    <row r="31" spans="2:17" x14ac:dyDescent="0.2">
      <c r="B31" s="34">
        <f t="shared" si="0"/>
        <v>19</v>
      </c>
      <c r="D31" s="23" t="str">
        <f>IF(OR(Eingaben!$G$47=0,Eingaben!$G$48=0),"",IF($B$1&lt;&gt;"","",IF(B31=Eingaben!$G$33,Berechnung!E30,IF(B31&lt;=Eingaben!G$33,E30*Eingaben!G$37,""))))</f>
        <v/>
      </c>
      <c r="E31" s="23" t="str">
        <f>IF(OR(Eingaben!$G$47=0,Eingaben!$G$48=0),"",IF($B$1&lt;&gt;"","",IF(B31&lt;=Eingaben!G$33,E30-D31,"")))</f>
        <v/>
      </c>
      <c r="F31" s="22"/>
      <c r="G31" s="23" t="str">
        <f>IF(OR($B$1&lt;&gt;"",$R$8&lt;&gt;"OK"),"",IF(B31&lt;=Eingaben!G$33,IF(G30="",IF(H30&lt;&gt;"",H30/(Eingaben!G$33-B31+1),""),G30),""))</f>
        <v/>
      </c>
      <c r="H31" s="23" t="str">
        <f>IF(OR($B$1&lt;&gt;"",$R$8&lt;&gt;"OK"),"",IF(B31&lt;=Eingaben!G$33,IF(H30="",IF(OR(E31&lt;=N$13,B31=Q$35),E31,""),H30-G31),""))</f>
        <v/>
      </c>
      <c r="I31" s="175" t="str">
        <f t="shared" si="1"/>
        <v/>
      </c>
      <c r="J31" s="22"/>
      <c r="K31" s="23" t="str">
        <f>IF($B$1&lt;&gt;"","",IF(B31&lt;=Eingaben!G$33,IF(G31="",D31,G31),""))</f>
        <v/>
      </c>
      <c r="L31" s="23" t="str">
        <f>IF(OR(Eingaben!$G$47=0,Eingaben!$G$48=0),"",IF($B$1&lt;&gt;"","",IF(B31&lt;=Eingaben!G$33,L30-K31,"")))</f>
        <v/>
      </c>
      <c r="M31" s="22"/>
      <c r="N31" s="23" t="str">
        <f>IF($B$1&lt;&gt;"","",IF(B31=Eingaben!$G$33,Berechnung!O30,IF(B31&lt;=Eingaben!G$33,O$12*Eingaben!G$36,"")))</f>
        <v/>
      </c>
      <c r="O31" s="23" t="str">
        <f>IF($B$1&lt;&gt;"","",IF(B31&lt;=Eingaben!G$33,O30-N31,""))</f>
        <v/>
      </c>
      <c r="Q31" s="34" t="str">
        <f>+IF(Eingaben!$G$42&lt;=0,"",IF(D31="","",IF(B31&lt;Eingaben!$G$42,"",Berechnung!B31)))</f>
        <v/>
      </c>
    </row>
    <row r="32" spans="2:17" x14ac:dyDescent="0.2">
      <c r="B32" s="34">
        <f>B31+1</f>
        <v>20</v>
      </c>
      <c r="D32" s="23" t="str">
        <f>IF(OR(Eingaben!$G$47=0,Eingaben!$G$48=0),"",IF($B$1&lt;&gt;"","",IF(B32=Eingaben!$G$33,Berechnung!E31,IF(B32&lt;=Eingaben!G$33,E31*Eingaben!G$37,""))))</f>
        <v/>
      </c>
      <c r="E32" s="23" t="str">
        <f>IF(OR(Eingaben!$G$47=0,Eingaben!$G$48=0),"",IF($B$1&lt;&gt;"","",IF(B32&lt;=Eingaben!G$33,E31-D32,"")))</f>
        <v/>
      </c>
      <c r="F32" s="22"/>
      <c r="G32" s="23" t="str">
        <f>IF(OR($B$1&lt;&gt;"",$R$8&lt;&gt;"OK"),"",IF(B32&lt;=Eingaben!G$33,IF(G31="",IF(H31&lt;&gt;"",H31/(Eingaben!G$33-B32+1),""),G31),""))</f>
        <v/>
      </c>
      <c r="H32" s="23" t="str">
        <f>IF(OR($B$1&lt;&gt;"",$R$8&lt;&gt;"OK"),"",IF(B32&lt;=Eingaben!G$33,IF(H31="",IF(OR(E32&lt;=N$13,B32=Q$35),E32,""),H31-G32),""))</f>
        <v/>
      </c>
      <c r="I32" s="175" t="str">
        <f t="shared" si="1"/>
        <v/>
      </c>
      <c r="J32" s="22"/>
      <c r="K32" s="23" t="str">
        <f>IF($B$1&lt;&gt;"","",IF(B32&lt;=Eingaben!G$33,IF(G32="",D32,G32),""))</f>
        <v/>
      </c>
      <c r="L32" s="23" t="str">
        <f>IF(OR(Eingaben!$G$47=0,Eingaben!$G$48=0),"",IF($B$1&lt;&gt;"","",IF(B32&lt;=Eingaben!G$33,L31-K32,"")))</f>
        <v/>
      </c>
      <c r="M32" s="22"/>
      <c r="N32" s="23" t="str">
        <f>IF($B$1&lt;&gt;"","",IF(B32=Eingaben!$G$33,Berechnung!O31,IF(B32&lt;=Eingaben!G$33,O$12*Eingaben!G$36,"")))</f>
        <v/>
      </c>
      <c r="O32" s="23" t="str">
        <f>IF($B$1&lt;&gt;"","",IF(B32&lt;=Eingaben!G$33,O31-N32,""))</f>
        <v/>
      </c>
      <c r="Q32" s="34" t="str">
        <f>+IF(Eingaben!$G$42&lt;=0,"",IF(D32="","",IF(B32&lt;Eingaben!$G$42,"",Berechnung!B32)))</f>
        <v/>
      </c>
    </row>
    <row r="33" spans="2:17" x14ac:dyDescent="0.2">
      <c r="B33" s="35">
        <f>B32+1</f>
        <v>21</v>
      </c>
      <c r="D33" s="30" t="str">
        <f>IF(OR(Eingaben!$G$47=0,Eingaben!$G$48=0),"",IF($B$1&lt;&gt;"","",IF(B33=Eingaben!$G$33,Berechnung!E32,IF(B33&lt;=Eingaben!G$33,E32*Eingaben!G$37,""))))</f>
        <v/>
      </c>
      <c r="E33" s="30" t="str">
        <f>IF(OR(Eingaben!$G$47=0,Eingaben!$G$48=0),"",IF($B$1&lt;&gt;"","",IF(B33&lt;=Eingaben!G$33,E32-D33,"")))</f>
        <v/>
      </c>
      <c r="F33" s="22"/>
      <c r="G33" s="30" t="str">
        <f>IF(OR($B$1&lt;&gt;"",$R$8&lt;&gt;"OK"),"",IF(B33&lt;=Eingaben!G$33,IF(G32="",IF(H32&lt;&gt;"",H32/(Eingaben!G$33-B33+1),""),G32),""))</f>
        <v/>
      </c>
      <c r="H33" s="30" t="str">
        <f>IF(OR($B$1&lt;&gt;"",$R$8&lt;&gt;"OK"),"",IF(B33&lt;=Eingaben!G$33,IF(H32="",IF(OR(E33&lt;=N$13,B33=Q$35),E33,""),H32-G33),""))</f>
        <v/>
      </c>
      <c r="I33" s="176" t="str">
        <f t="shared" si="1"/>
        <v/>
      </c>
      <c r="J33" s="22"/>
      <c r="K33" s="30" t="str">
        <f>IF($B$1&lt;&gt;"","",IF(B33&lt;=Eingaben!G$33,IF(G33="",D33,G33),""))</f>
        <v/>
      </c>
      <c r="L33" s="30" t="str">
        <f>IF(OR(Eingaben!$G$47=0,Eingaben!$G$48=0),"",IF($B$1&lt;&gt;"","",IF(B33&lt;=Eingaben!G$33,L32-K33,"")))</f>
        <v/>
      </c>
      <c r="M33" s="22"/>
      <c r="N33" s="30" t="str">
        <f>IF($B$1&lt;&gt;"","",IF(B33=Eingaben!$G$33,Berechnung!O32,IF(B33&lt;=Eingaben!G$33,O$12*Eingaben!G$36,"")))</f>
        <v/>
      </c>
      <c r="O33" s="30" t="str">
        <f>IF($B$1&lt;&gt;"","",IF(B33&lt;=Eingaben!G$33,O32-N33,""))</f>
        <v/>
      </c>
      <c r="Q33" s="35" t="str">
        <f>+IF(Eingaben!$G$42&lt;=0,"",IF(D33="","",IF(B33&lt;Eingaben!$G$42,"",Berechnung!B33)))</f>
        <v/>
      </c>
    </row>
    <row r="34" spans="2:17" ht="5.25" customHeight="1" x14ac:dyDescent="0.2">
      <c r="D34" s="22"/>
      <c r="E34" s="22"/>
      <c r="F34" s="22"/>
      <c r="G34" s="22"/>
      <c r="H34" s="22"/>
      <c r="I34" s="22"/>
      <c r="J34" s="22"/>
      <c r="K34" s="22"/>
      <c r="L34" s="22"/>
      <c r="M34" s="22"/>
      <c r="N34" s="22"/>
      <c r="O34" s="22"/>
    </row>
    <row r="35" spans="2:17" s="179" customFormat="1" x14ac:dyDescent="0.2">
      <c r="B35" s="32" t="s">
        <v>69</v>
      </c>
      <c r="C35" s="177"/>
      <c r="D35" s="31" t="str">
        <f>IF($B$1&lt;&gt;"","",SUM(D12:D33))</f>
        <v/>
      </c>
      <c r="E35" s="24"/>
      <c r="F35" s="24"/>
      <c r="G35" s="31" t="str">
        <f>IF(OR($B$1&lt;&gt;"",$R$8&lt;&gt;"OK"),"",SUM(G12:G33))</f>
        <v/>
      </c>
      <c r="H35" s="178"/>
      <c r="K35" s="31" t="str">
        <f>IF($B$1&lt;&gt;"","",SUM(K12:K33))</f>
        <v/>
      </c>
      <c r="L35" s="24"/>
      <c r="M35" s="180"/>
      <c r="N35" s="31" t="str">
        <f>IF($B$1&lt;&gt;"","",SUM(N12:N33))</f>
        <v/>
      </c>
      <c r="O35" s="24"/>
      <c r="Q35" s="42">
        <f>IF(ISERROR(MIN(Q12:Q33)),22,MIN(Q12:Q33))</f>
        <v>0</v>
      </c>
    </row>
    <row r="36" spans="2:17" ht="15.75" customHeight="1" x14ac:dyDescent="0.2">
      <c r="D36" s="25"/>
      <c r="E36" s="25"/>
      <c r="F36" s="25"/>
      <c r="G36" s="25"/>
      <c r="H36" s="25"/>
      <c r="I36" s="25"/>
      <c r="J36" s="181"/>
      <c r="K36" s="25"/>
      <c r="L36" s="25"/>
      <c r="M36" s="25"/>
      <c r="N36" s="25"/>
      <c r="O36" s="25"/>
    </row>
    <row r="37" spans="2:17" x14ac:dyDescent="0.2">
      <c r="B37" s="204" t="s">
        <v>30</v>
      </c>
      <c r="C37" s="204"/>
      <c r="D37" s="204"/>
      <c r="E37" s="182" t="s">
        <v>31</v>
      </c>
      <c r="G37" s="182" t="s">
        <v>32</v>
      </c>
    </row>
    <row r="39" spans="2:17" x14ac:dyDescent="0.2">
      <c r="B39" s="68" t="s">
        <v>70</v>
      </c>
      <c r="C39" s="41"/>
      <c r="D39" s="41"/>
      <c r="E39" s="41"/>
      <c r="F39" s="41"/>
      <c r="G39" s="41"/>
      <c r="H39" s="41"/>
      <c r="I39" s="41"/>
      <c r="J39" s="41"/>
      <c r="K39" s="41"/>
    </row>
    <row r="40" spans="2:17" x14ac:dyDescent="0.2">
      <c r="B40" s="68" t="s">
        <v>37</v>
      </c>
      <c r="C40" s="41"/>
      <c r="D40" s="41"/>
      <c r="E40" s="41"/>
      <c r="F40" s="41"/>
      <c r="G40" s="41"/>
      <c r="H40" s="41"/>
      <c r="I40" s="41"/>
      <c r="J40" s="41"/>
      <c r="K40" s="41"/>
    </row>
    <row r="41" spans="2:17" x14ac:dyDescent="0.2">
      <c r="B41" s="68" t="s">
        <v>38</v>
      </c>
      <c r="C41" s="41"/>
      <c r="D41" s="41"/>
      <c r="E41" s="41"/>
      <c r="F41" s="41"/>
      <c r="G41" s="41"/>
      <c r="H41" s="41"/>
      <c r="I41" s="41"/>
      <c r="J41" s="41"/>
      <c r="K41" s="41"/>
    </row>
  </sheetData>
  <sheetProtection sheet="1" objects="1" scenarios="1"/>
  <mergeCells count="9">
    <mergeCell ref="B37:D37"/>
    <mergeCell ref="F4:L4"/>
    <mergeCell ref="G5:L5"/>
    <mergeCell ref="B1:N1"/>
    <mergeCell ref="B2:O2"/>
    <mergeCell ref="D8:E8"/>
    <mergeCell ref="G8:I8"/>
    <mergeCell ref="K8:L8"/>
    <mergeCell ref="N8:O8"/>
  </mergeCells>
  <conditionalFormatting sqref="K35 G12:H33 K12:L33 D35 G35 D12:E33">
    <cfRule type="expression" dxfId="4" priority="2" stopIfTrue="1">
      <formula>#REF!&lt;&gt;""</formula>
    </cfRule>
  </conditionalFormatting>
  <conditionalFormatting sqref="B1:O1">
    <cfRule type="expression" dxfId="3" priority="3" stopIfTrue="1">
      <formula>$Q$1=1</formula>
    </cfRule>
  </conditionalFormatting>
  <conditionalFormatting sqref="I12">
    <cfRule type="expression" dxfId="2" priority="1" stopIfTrue="1">
      <formula>#REF!&lt;&gt;""</formula>
    </cfRule>
  </conditionalFormatting>
  <hyperlinks>
    <hyperlink ref="B37:D37" location="Startseite!Startseite" display="&lt;&lt; Startseite" xr:uid="{00000000-0004-0000-0200-000000000000}"/>
    <hyperlink ref="E37" location="HilfeB3" display="Hilfe?" xr:uid="{00000000-0004-0000-0200-000001000000}"/>
    <hyperlink ref="G37" location="BeispielB2" display="Beispiel" xr:uid="{00000000-0004-0000-0200-000002000000}"/>
  </hyperlinks>
  <printOptions horizontalCentered="1" gridLinesSet="0"/>
  <pageMargins left="0.78740157480314965" right="0.78740157480314965" top="0.78740157480314965" bottom="0.78740157480314965" header="0.51181102362204722" footer="0.51181102362204722"/>
  <pageSetup paperSize="9" orientation="landscape" horizontalDpi="300"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autoPageBreaks="0" fitToPage="1"/>
  </sheetPr>
  <dimension ref="B1:M56"/>
  <sheetViews>
    <sheetView showGridLines="0" zoomScaleNormal="100" workbookViewId="0">
      <selection activeCell="G6" sqref="G6:I6"/>
    </sheetView>
  </sheetViews>
  <sheetFormatPr baseColWidth="10" defaultColWidth="18.42578125" defaultRowHeight="12.75" x14ac:dyDescent="0.2"/>
  <cols>
    <col min="1" max="1" width="1" style="15" customWidth="1"/>
    <col min="2" max="2" width="2.140625" style="15" customWidth="1"/>
    <col min="3" max="3" width="3.140625" style="15" customWidth="1"/>
    <col min="4" max="4" width="14.85546875" style="15" customWidth="1"/>
    <col min="5" max="5" width="13.85546875" style="15" customWidth="1"/>
    <col min="6" max="6" width="11.42578125" style="15" customWidth="1"/>
    <col min="7" max="7" width="15" style="15" customWidth="1"/>
    <col min="8" max="8" width="11.5703125" style="15" customWidth="1"/>
    <col min="9" max="9" width="14.140625" style="15" customWidth="1"/>
    <col min="10" max="10" width="3" style="15" customWidth="1"/>
    <col min="11" max="11" width="2.5703125" style="15" customWidth="1"/>
    <col min="12" max="12" width="1.42578125" style="15" customWidth="1"/>
    <col min="13" max="13" width="18.42578125" style="15" customWidth="1"/>
    <col min="14" max="18" width="18.42578125" style="15"/>
    <col min="19" max="19" width="14.42578125" style="15" customWidth="1"/>
    <col min="20" max="16384" width="18.42578125" style="15"/>
  </cols>
  <sheetData>
    <row r="1" spans="2:13" s="14" customFormat="1" ht="13.5" thickBot="1" x14ac:dyDescent="0.25">
      <c r="K1" s="80" t="s">
        <v>32</v>
      </c>
    </row>
    <row r="2" spans="2:13" s="14" customFormat="1" ht="16.5" thickBot="1" x14ac:dyDescent="0.25">
      <c r="B2" s="194" t="s">
        <v>57</v>
      </c>
      <c r="C2" s="195"/>
      <c r="D2" s="195"/>
      <c r="E2" s="195"/>
      <c r="F2" s="195"/>
      <c r="G2" s="195"/>
      <c r="H2" s="195"/>
      <c r="I2" s="195"/>
      <c r="J2" s="195"/>
      <c r="K2" s="196"/>
    </row>
    <row r="3" spans="2:13" s="14" customFormat="1" x14ac:dyDescent="0.2">
      <c r="B3" s="87"/>
      <c r="C3" s="85"/>
      <c r="D3" s="85"/>
      <c r="E3" s="85"/>
      <c r="F3" s="85"/>
      <c r="G3" s="85"/>
      <c r="H3" s="85"/>
      <c r="I3" s="85"/>
      <c r="J3" s="85"/>
      <c r="K3" s="88"/>
    </row>
    <row r="4" spans="2:13" s="14" customFormat="1" x14ac:dyDescent="0.2">
      <c r="B4" s="87"/>
      <c r="C4" s="89"/>
      <c r="D4" s="197" t="s">
        <v>0</v>
      </c>
      <c r="E4" s="197"/>
      <c r="F4" s="197"/>
      <c r="G4" s="198"/>
      <c r="H4" s="90"/>
      <c r="I4" s="90"/>
      <c r="J4" s="90"/>
      <c r="K4" s="88"/>
    </row>
    <row r="5" spans="2:13" s="14" customFormat="1" x14ac:dyDescent="0.2">
      <c r="B5" s="87"/>
      <c r="C5" s="91"/>
      <c r="D5" s="92"/>
      <c r="E5" s="92"/>
      <c r="F5" s="92"/>
      <c r="G5" s="92"/>
      <c r="H5" s="92"/>
      <c r="I5" s="92"/>
      <c r="J5" s="93"/>
      <c r="K5" s="88"/>
    </row>
    <row r="6" spans="2:13" s="14" customFormat="1" x14ac:dyDescent="0.2">
      <c r="B6" s="87"/>
      <c r="C6" s="94"/>
      <c r="D6" s="95" t="s">
        <v>2</v>
      </c>
      <c r="E6" s="95"/>
      <c r="F6" s="95"/>
      <c r="G6" s="199" t="s">
        <v>63</v>
      </c>
      <c r="H6" s="200"/>
      <c r="I6" s="201"/>
      <c r="J6" s="96"/>
      <c r="K6" s="88"/>
    </row>
    <row r="7" spans="2:13" s="14" customFormat="1" x14ac:dyDescent="0.2">
      <c r="B7" s="87"/>
      <c r="C7" s="94"/>
      <c r="D7" s="95" t="s">
        <v>5</v>
      </c>
      <c r="E7" s="95"/>
      <c r="F7" s="95"/>
      <c r="G7" s="199" t="s">
        <v>64</v>
      </c>
      <c r="H7" s="200"/>
      <c r="I7" s="201"/>
      <c r="J7" s="96"/>
      <c r="K7" s="88"/>
    </row>
    <row r="8" spans="2:13" s="14" customFormat="1" x14ac:dyDescent="0.2">
      <c r="B8" s="87"/>
      <c r="C8" s="94"/>
      <c r="D8" s="95" t="s">
        <v>3</v>
      </c>
      <c r="E8" s="95"/>
      <c r="F8" s="95"/>
      <c r="G8" s="199" t="s">
        <v>65</v>
      </c>
      <c r="H8" s="200"/>
      <c r="I8" s="201"/>
      <c r="J8" s="96"/>
      <c r="K8" s="88"/>
    </row>
    <row r="9" spans="2:13" s="14" customFormat="1" ht="13.5" thickBot="1" x14ac:dyDescent="0.25">
      <c r="B9" s="87"/>
      <c r="C9" s="97"/>
      <c r="D9" s="98"/>
      <c r="E9" s="98"/>
      <c r="F9" s="98"/>
      <c r="G9" s="98"/>
      <c r="H9" s="98"/>
      <c r="I9" s="98"/>
      <c r="J9" s="99"/>
      <c r="K9" s="88"/>
    </row>
    <row r="10" spans="2:13" s="14" customFormat="1" ht="13.5" thickBot="1" x14ac:dyDescent="0.25">
      <c r="B10" s="100"/>
      <c r="C10" s="101"/>
      <c r="D10" s="101"/>
      <c r="E10" s="101"/>
      <c r="F10" s="101"/>
      <c r="G10" s="101"/>
      <c r="H10" s="101"/>
      <c r="I10" s="101"/>
      <c r="J10" s="101"/>
      <c r="K10" s="102"/>
    </row>
    <row r="11" spans="2:13" s="14" customFormat="1" x14ac:dyDescent="0.2">
      <c r="B11" s="85"/>
      <c r="C11" s="85"/>
      <c r="D11" s="85"/>
      <c r="E11" s="85"/>
      <c r="F11" s="85"/>
      <c r="G11" s="85"/>
      <c r="H11" s="85"/>
      <c r="I11" s="85"/>
      <c r="J11" s="85"/>
      <c r="K11" s="85"/>
    </row>
    <row r="12" spans="2:13" s="14" customFormat="1" ht="13.5" thickBot="1" x14ac:dyDescent="0.25">
      <c r="B12" s="103"/>
      <c r="C12" s="104"/>
      <c r="D12" s="104"/>
      <c r="E12" s="104"/>
      <c r="F12" s="104"/>
      <c r="G12" s="104"/>
      <c r="H12" s="104"/>
      <c r="I12" s="104"/>
      <c r="J12" s="104"/>
      <c r="K12" s="105"/>
    </row>
    <row r="13" spans="2:13" s="14" customFormat="1" ht="13.5" customHeight="1" thickBot="1" x14ac:dyDescent="0.25">
      <c r="B13" s="87"/>
      <c r="C13" s="106"/>
      <c r="D13" s="202" t="s">
        <v>22</v>
      </c>
      <c r="E13" s="202"/>
      <c r="F13" s="202"/>
      <c r="G13" s="203"/>
      <c r="H13" s="85"/>
      <c r="I13" s="85"/>
      <c r="J13" s="85"/>
      <c r="K13" s="107"/>
    </row>
    <row r="14" spans="2:13" s="14" customFormat="1" x14ac:dyDescent="0.2">
      <c r="B14" s="87"/>
      <c r="C14" s="108"/>
      <c r="D14" s="109"/>
      <c r="E14" s="109"/>
      <c r="F14" s="109"/>
      <c r="G14" s="109"/>
      <c r="H14" s="110"/>
      <c r="I14" s="110"/>
      <c r="J14" s="111"/>
      <c r="K14" s="107"/>
    </row>
    <row r="15" spans="2:13" s="14" customFormat="1" x14ac:dyDescent="0.2">
      <c r="B15" s="87"/>
      <c r="C15" s="108"/>
      <c r="D15" s="109"/>
      <c r="E15" s="109"/>
      <c r="F15" s="109"/>
      <c r="G15" s="112" t="str">
        <f>IF(OR(ISTEXT(G31),ISTEXT(G33),ISTEXT(G30),ISTEXT(G47),ISTEXT(G48),G31&lt;0,G31="",G33&lt;0,G33&lt;&gt;INT(G33),G33="",G26=""),"Fehlerhafte Eingabe. Berechnung unmöglich!",IF(OR(ISNUMBER(G21)=FALSE,G21=""),"Falsche oder fehlende Datumseingabe!",""))</f>
        <v/>
      </c>
      <c r="H15" s="109"/>
      <c r="I15" s="109"/>
      <c r="J15" s="113"/>
      <c r="K15" s="107"/>
    </row>
    <row r="16" spans="2:13" s="16" customFormat="1" ht="13.5" thickBot="1" x14ac:dyDescent="0.25">
      <c r="B16" s="114"/>
      <c r="C16" s="17"/>
      <c r="D16" s="19" t="s">
        <v>24</v>
      </c>
      <c r="E16" s="115"/>
      <c r="F16" s="115"/>
      <c r="G16" s="116"/>
      <c r="H16" s="115"/>
      <c r="I16" s="115"/>
      <c r="J16" s="18"/>
      <c r="K16" s="117"/>
      <c r="M16" s="14"/>
    </row>
    <row r="17" spans="2:13" s="16" customFormat="1" x14ac:dyDescent="0.2">
      <c r="B17" s="114"/>
      <c r="C17" s="17"/>
      <c r="D17" s="115"/>
      <c r="E17" s="115"/>
      <c r="F17" s="115"/>
      <c r="G17" s="116"/>
      <c r="H17" s="115"/>
      <c r="I17" s="115"/>
      <c r="J17" s="18"/>
      <c r="K17" s="117"/>
      <c r="M17" s="14"/>
    </row>
    <row r="18" spans="2:13" s="16" customFormat="1" x14ac:dyDescent="0.2">
      <c r="B18" s="114"/>
      <c r="C18" s="17"/>
      <c r="D18" s="109" t="s">
        <v>15</v>
      </c>
      <c r="E18" s="109"/>
      <c r="F18" s="109"/>
      <c r="G18" s="119">
        <v>4711</v>
      </c>
      <c r="H18" s="115"/>
      <c r="I18" s="115"/>
      <c r="J18" s="18"/>
      <c r="K18" s="117"/>
      <c r="M18" s="14"/>
    </row>
    <row r="19" spans="2:13" s="16" customFormat="1" x14ac:dyDescent="0.2">
      <c r="B19" s="114"/>
      <c r="C19" s="17"/>
      <c r="D19" s="109" t="s">
        <v>14</v>
      </c>
      <c r="E19" s="109"/>
      <c r="F19" s="109"/>
      <c r="G19" s="188" t="s">
        <v>66</v>
      </c>
      <c r="H19" s="189"/>
      <c r="I19" s="190"/>
      <c r="J19" s="18"/>
      <c r="K19" s="117"/>
      <c r="M19" s="14"/>
    </row>
    <row r="20" spans="2:13" s="16" customFormat="1" ht="5.0999999999999996" customHeight="1" x14ac:dyDescent="0.2">
      <c r="B20" s="114"/>
      <c r="C20" s="17"/>
      <c r="D20" s="109"/>
      <c r="E20" s="109"/>
      <c r="F20" s="109"/>
      <c r="G20" s="120"/>
      <c r="H20" s="120"/>
      <c r="I20" s="120"/>
      <c r="J20" s="18"/>
      <c r="K20" s="117"/>
      <c r="M20" s="14"/>
    </row>
    <row r="21" spans="2:13" x14ac:dyDescent="0.2">
      <c r="B21" s="121"/>
      <c r="C21" s="122"/>
      <c r="D21" s="123" t="s">
        <v>6</v>
      </c>
      <c r="E21" s="123"/>
      <c r="F21" s="123"/>
      <c r="G21" s="124">
        <v>43831</v>
      </c>
      <c r="H21" s="123"/>
      <c r="I21" s="123"/>
      <c r="J21" s="125"/>
      <c r="K21" s="126"/>
      <c r="M21" s="14"/>
    </row>
    <row r="22" spans="2:13" x14ac:dyDescent="0.2">
      <c r="B22" s="121"/>
      <c r="C22" s="122"/>
      <c r="D22" s="123" t="s">
        <v>7</v>
      </c>
      <c r="E22" s="123"/>
      <c r="F22" s="123"/>
      <c r="G22" s="129">
        <v>10</v>
      </c>
      <c r="H22" s="123"/>
      <c r="I22" s="123"/>
      <c r="J22" s="125"/>
      <c r="K22" s="126"/>
      <c r="M22" s="14"/>
    </row>
    <row r="23" spans="2:13" s="16" customFormat="1" x14ac:dyDescent="0.2">
      <c r="B23" s="114"/>
      <c r="C23" s="17"/>
      <c r="D23" s="109"/>
      <c r="E23" s="109"/>
      <c r="F23" s="109"/>
      <c r="G23" s="109"/>
      <c r="H23" s="109"/>
      <c r="I23" s="115"/>
      <c r="J23" s="18"/>
      <c r="K23" s="117"/>
      <c r="M23" s="14"/>
    </row>
    <row r="24" spans="2:13" s="16" customFormat="1" ht="13.5" thickBot="1" x14ac:dyDescent="0.25">
      <c r="B24" s="114"/>
      <c r="C24" s="17"/>
      <c r="D24" s="130" t="s">
        <v>16</v>
      </c>
      <c r="E24" s="131"/>
      <c r="F24" s="131"/>
      <c r="G24" s="115"/>
      <c r="H24" s="115"/>
      <c r="I24" s="115"/>
      <c r="J24" s="18"/>
      <c r="K24" s="117"/>
    </row>
    <row r="25" spans="2:13" s="16" customFormat="1" ht="13.5" customHeight="1" x14ac:dyDescent="0.2">
      <c r="B25" s="114"/>
      <c r="C25" s="17"/>
      <c r="D25" s="131"/>
      <c r="E25" s="131"/>
      <c r="F25" s="131"/>
      <c r="G25" s="115"/>
      <c r="H25" s="115"/>
      <c r="I25" s="115"/>
      <c r="J25" s="18"/>
      <c r="K25" s="117"/>
    </row>
    <row r="26" spans="2:13" s="16" customFormat="1" x14ac:dyDescent="0.2">
      <c r="B26" s="114"/>
      <c r="C26" s="17"/>
      <c r="D26" s="109" t="s">
        <v>17</v>
      </c>
      <c r="E26" s="109"/>
      <c r="F26" s="109"/>
      <c r="G26" s="132">
        <v>95000</v>
      </c>
      <c r="H26" s="115"/>
      <c r="I26" s="115"/>
      <c r="J26" s="18"/>
      <c r="K26" s="117"/>
    </row>
    <row r="27" spans="2:13" s="16" customFormat="1" x14ac:dyDescent="0.2">
      <c r="B27" s="114"/>
      <c r="C27" s="17"/>
      <c r="D27" s="133" t="s">
        <v>18</v>
      </c>
      <c r="E27" s="133"/>
      <c r="F27" s="133"/>
      <c r="G27" s="132">
        <v>5000</v>
      </c>
      <c r="H27" s="115"/>
      <c r="I27" s="115"/>
      <c r="J27" s="18"/>
      <c r="K27" s="117"/>
    </row>
    <row r="28" spans="2:13" s="16" customFormat="1" x14ac:dyDescent="0.2">
      <c r="B28" s="114"/>
      <c r="C28" s="17"/>
      <c r="D28" s="133" t="s">
        <v>19</v>
      </c>
      <c r="E28" s="133"/>
      <c r="F28" s="133"/>
      <c r="G28" s="132">
        <v>0</v>
      </c>
      <c r="H28" s="115"/>
      <c r="I28" s="115"/>
      <c r="J28" s="18"/>
      <c r="K28" s="117"/>
    </row>
    <row r="29" spans="2:13" s="16" customFormat="1" x14ac:dyDescent="0.2">
      <c r="B29" s="114"/>
      <c r="C29" s="17"/>
      <c r="D29" s="133" t="s">
        <v>20</v>
      </c>
      <c r="E29" s="133"/>
      <c r="F29" s="133"/>
      <c r="G29" s="132">
        <v>0</v>
      </c>
      <c r="H29" s="115"/>
      <c r="I29" s="115"/>
      <c r="J29" s="18"/>
      <c r="K29" s="117"/>
    </row>
    <row r="30" spans="2:13" x14ac:dyDescent="0.2">
      <c r="B30" s="121"/>
      <c r="C30" s="122"/>
      <c r="D30" s="134" t="s">
        <v>25</v>
      </c>
      <c r="E30" s="134"/>
      <c r="F30" s="134"/>
      <c r="G30" s="132">
        <v>0</v>
      </c>
      <c r="H30" s="123"/>
      <c r="I30" s="123"/>
      <c r="J30" s="125"/>
      <c r="K30" s="126"/>
    </row>
    <row r="31" spans="2:13" s="16" customFormat="1" x14ac:dyDescent="0.2">
      <c r="B31" s="121"/>
      <c r="C31" s="122"/>
      <c r="D31" s="135" t="s">
        <v>21</v>
      </c>
      <c r="E31" s="135"/>
      <c r="F31" s="135"/>
      <c r="G31" s="136">
        <f>IF(ISERROR(SUM(G26,G27,G28,-G29,-G30)),"",SUM(G26,G27,G28,-G29,-G30))</f>
        <v>100000</v>
      </c>
      <c r="H31" s="123"/>
      <c r="I31" s="123"/>
      <c r="J31" s="125"/>
      <c r="K31" s="126"/>
    </row>
    <row r="32" spans="2:13" s="16" customFormat="1" hidden="1" x14ac:dyDescent="0.2">
      <c r="B32" s="121"/>
      <c r="C32" s="122"/>
      <c r="D32" s="135"/>
      <c r="E32" s="135"/>
      <c r="F32" s="135"/>
      <c r="G32" s="135"/>
      <c r="H32" s="137"/>
      <c r="I32" s="123"/>
      <c r="J32" s="125"/>
      <c r="K32" s="126"/>
    </row>
    <row r="33" spans="2:11" s="16" customFormat="1" ht="13.5" hidden="1" customHeight="1" x14ac:dyDescent="0.2">
      <c r="B33" s="121"/>
      <c r="C33" s="122"/>
      <c r="D33" s="123" t="s">
        <v>23</v>
      </c>
      <c r="E33" s="123"/>
      <c r="F33" s="123"/>
      <c r="G33" s="138">
        <f>IF(ISERROR(IF(13-MONTH(G21)&lt;&gt;12,G22+1,G22)),"",IF(13-MONTH(G21)&lt;&gt;12,G22+1,G22))</f>
        <v>10</v>
      </c>
      <c r="H33" s="123"/>
      <c r="I33" s="123"/>
      <c r="J33" s="125"/>
      <c r="K33" s="126"/>
    </row>
    <row r="34" spans="2:11" s="16" customFormat="1" hidden="1" x14ac:dyDescent="0.2">
      <c r="B34" s="121"/>
      <c r="C34" s="122"/>
      <c r="D34" s="123"/>
      <c r="E34" s="123"/>
      <c r="F34" s="123"/>
      <c r="G34" s="139"/>
      <c r="H34" s="123"/>
      <c r="I34" s="123"/>
      <c r="J34" s="125"/>
      <c r="K34" s="126"/>
    </row>
    <row r="35" spans="2:11" s="16" customFormat="1" hidden="1" x14ac:dyDescent="0.2">
      <c r="B35" s="121"/>
      <c r="C35" s="122"/>
      <c r="D35" s="135" t="s">
        <v>10</v>
      </c>
      <c r="E35" s="135"/>
      <c r="F35" s="135"/>
      <c r="G35" s="140"/>
      <c r="H35" s="123"/>
      <c r="I35" s="123"/>
      <c r="J35" s="125"/>
      <c r="K35" s="126"/>
    </row>
    <row r="36" spans="2:11" s="16" customFormat="1" hidden="1" x14ac:dyDescent="0.2">
      <c r="B36" s="121"/>
      <c r="C36" s="122"/>
      <c r="D36" s="141" t="s">
        <v>26</v>
      </c>
      <c r="E36" s="141"/>
      <c r="F36" s="141"/>
      <c r="G36" s="142">
        <f>IF(ISERROR(IF(G22&gt;0,1/G22,"")),"",IF(G22&gt;0,1/G22,""))</f>
        <v>0.1</v>
      </c>
      <c r="H36" s="123"/>
      <c r="I36" s="123"/>
      <c r="J36" s="125"/>
      <c r="K36" s="126"/>
    </row>
    <row r="37" spans="2:11" s="16" customFormat="1" hidden="1" x14ac:dyDescent="0.2">
      <c r="B37" s="121"/>
      <c r="C37" s="122"/>
      <c r="D37" s="141" t="s">
        <v>27</v>
      </c>
      <c r="E37" s="141"/>
      <c r="F37" s="141"/>
      <c r="G37" s="142">
        <f>IF(ISERROR(IF($G$15&lt;&gt;"","",IF(G22&gt;0,IF(G36*G47&gt;G48,G48,G36*G47),""))),"",IF($G$15&lt;&gt;"","",IF(G22&gt;0,IF(G36*G47&gt;G48,G48,G36*G47),"")))</f>
        <v>0.25</v>
      </c>
      <c r="H37" s="123"/>
      <c r="I37" s="123"/>
      <c r="J37" s="125"/>
      <c r="K37" s="126"/>
    </row>
    <row r="38" spans="2:11" s="16" customFormat="1" hidden="1" x14ac:dyDescent="0.2">
      <c r="B38" s="121"/>
      <c r="C38" s="122"/>
      <c r="D38" s="123"/>
      <c r="E38" s="123"/>
      <c r="F38" s="123"/>
      <c r="G38" s="123"/>
      <c r="H38" s="123"/>
      <c r="I38" s="123"/>
      <c r="J38" s="125"/>
      <c r="K38" s="126"/>
    </row>
    <row r="39" spans="2:11" s="16" customFormat="1" hidden="1" x14ac:dyDescent="0.2">
      <c r="B39" s="121"/>
      <c r="C39" s="122"/>
      <c r="D39" s="135" t="s">
        <v>28</v>
      </c>
      <c r="E39" s="135"/>
      <c r="F39" s="135"/>
      <c r="G39" s="27">
        <f>IF(ISERROR(IF($G$15&lt;&gt;"","",13-MONTH(G21))),"",IF($G$15&lt;&gt;"","",13-MONTH(G21)))</f>
        <v>12</v>
      </c>
      <c r="H39" s="123"/>
      <c r="I39" s="123"/>
      <c r="J39" s="125"/>
      <c r="K39" s="126"/>
    </row>
    <row r="40" spans="2:11" hidden="1" x14ac:dyDescent="0.2">
      <c r="B40" s="121"/>
      <c r="C40" s="122"/>
      <c r="D40" s="123"/>
      <c r="E40" s="123"/>
      <c r="F40" s="123"/>
      <c r="G40" s="143">
        <f>IF($G$15&lt;&gt;"","",12-G39)</f>
        <v>0</v>
      </c>
      <c r="H40" s="123"/>
      <c r="I40" s="123"/>
      <c r="J40" s="125"/>
      <c r="K40" s="126"/>
    </row>
    <row r="41" spans="2:11" s="16" customFormat="1" hidden="1" x14ac:dyDescent="0.2">
      <c r="B41" s="121"/>
      <c r="C41" s="122"/>
      <c r="D41" s="123"/>
      <c r="E41" s="123"/>
      <c r="F41" s="123"/>
      <c r="G41" s="143"/>
      <c r="H41" s="123"/>
      <c r="I41" s="123"/>
      <c r="J41" s="125"/>
      <c r="K41" s="126"/>
    </row>
    <row r="42" spans="2:11" s="16" customFormat="1" hidden="1" x14ac:dyDescent="0.2">
      <c r="B42" s="121"/>
      <c r="C42" s="122"/>
      <c r="D42" s="135" t="s">
        <v>29</v>
      </c>
      <c r="E42" s="135"/>
      <c r="F42" s="135"/>
      <c r="G42" s="27">
        <f>+IF(ISERROR(ROUND((1+G22)-(100/(100*G37)),0)),"",ROUND((1+G22)-(100/(100*G37)),0))</f>
        <v>7</v>
      </c>
      <c r="H42" s="123"/>
      <c r="I42" s="123"/>
      <c r="J42" s="125"/>
      <c r="K42" s="126"/>
    </row>
    <row r="43" spans="2:11" s="16" customFormat="1" ht="13.5" customHeight="1" thickBot="1" x14ac:dyDescent="0.25">
      <c r="B43" s="121"/>
      <c r="C43" s="144"/>
      <c r="D43" s="145"/>
      <c r="E43" s="145"/>
      <c r="F43" s="145"/>
      <c r="G43" s="145"/>
      <c r="H43" s="145"/>
      <c r="I43" s="145"/>
      <c r="J43" s="146"/>
      <c r="K43" s="126"/>
    </row>
    <row r="44" spans="2:11" s="16" customFormat="1" ht="13.5" thickBot="1" x14ac:dyDescent="0.25">
      <c r="B44" s="121"/>
      <c r="C44" s="127"/>
      <c r="D44" s="127"/>
      <c r="E44" s="127"/>
      <c r="F44" s="127"/>
      <c r="G44" s="127"/>
      <c r="H44" s="127"/>
      <c r="I44" s="127"/>
      <c r="J44" s="127"/>
      <c r="K44" s="126"/>
    </row>
    <row r="45" spans="2:11" s="16" customFormat="1" ht="12.75" customHeight="1" x14ac:dyDescent="0.2">
      <c r="B45" s="121"/>
      <c r="C45" s="147"/>
      <c r="D45" s="191" t="s">
        <v>58</v>
      </c>
      <c r="E45" s="191"/>
      <c r="F45" s="191"/>
      <c r="G45" s="192"/>
      <c r="H45" s="127"/>
      <c r="I45" s="127"/>
      <c r="J45" s="127"/>
      <c r="K45" s="126"/>
    </row>
    <row r="46" spans="2:11" s="16" customFormat="1" x14ac:dyDescent="0.2">
      <c r="B46" s="121"/>
      <c r="C46" s="148"/>
      <c r="D46" s="149"/>
      <c r="E46" s="149"/>
      <c r="F46" s="149"/>
      <c r="G46" s="149"/>
      <c r="H46" s="149"/>
      <c r="I46" s="149"/>
      <c r="J46" s="150"/>
      <c r="K46" s="126"/>
    </row>
    <row r="47" spans="2:11" s="16" customFormat="1" x14ac:dyDescent="0.2">
      <c r="B47" s="121"/>
      <c r="C47" s="122"/>
      <c r="D47" s="123" t="s">
        <v>8</v>
      </c>
      <c r="E47" s="123"/>
      <c r="F47" s="123"/>
      <c r="G47" s="28">
        <v>2.5</v>
      </c>
      <c r="H47" s="151" t="str">
        <f>+IF(M21&lt;2011,"","  DegressiveAbschreibung ab")</f>
        <v/>
      </c>
      <c r="I47" s="123"/>
      <c r="J47" s="125"/>
      <c r="K47" s="126"/>
    </row>
    <row r="48" spans="2:11" x14ac:dyDescent="0.2">
      <c r="B48" s="121"/>
      <c r="C48" s="122"/>
      <c r="D48" s="123" t="s">
        <v>9</v>
      </c>
      <c r="E48" s="123"/>
      <c r="F48" s="123"/>
      <c r="G48" s="152">
        <v>0.25</v>
      </c>
      <c r="H48" s="151" t="str">
        <f>+IF(M21&lt;2011,"","  2011 nicht mehr möglich")</f>
        <v/>
      </c>
      <c r="I48" s="123"/>
      <c r="J48" s="125"/>
      <c r="K48" s="126"/>
    </row>
    <row r="49" spans="2:11" ht="13.5" thickBot="1" x14ac:dyDescent="0.25">
      <c r="B49" s="121"/>
      <c r="C49" s="144"/>
      <c r="D49" s="145"/>
      <c r="E49" s="145"/>
      <c r="F49" s="145"/>
      <c r="G49" s="145"/>
      <c r="H49" s="145"/>
      <c r="I49" s="145"/>
      <c r="J49" s="146"/>
      <c r="K49" s="126"/>
    </row>
    <row r="50" spans="2:11" ht="13.5" thickBot="1" x14ac:dyDescent="0.25">
      <c r="B50" s="153"/>
      <c r="C50" s="154"/>
      <c r="D50" s="154"/>
      <c r="E50" s="154"/>
      <c r="F50" s="154"/>
      <c r="G50" s="154"/>
      <c r="H50" s="154"/>
      <c r="I50" s="154"/>
      <c r="J50" s="154"/>
      <c r="K50" s="155"/>
    </row>
    <row r="52" spans="2:11" x14ac:dyDescent="0.2">
      <c r="B52" s="193" t="s">
        <v>30</v>
      </c>
      <c r="C52" s="193"/>
      <c r="D52" s="193"/>
      <c r="E52" s="82" t="s">
        <v>31</v>
      </c>
    </row>
    <row r="54" spans="2:11" x14ac:dyDescent="0.2">
      <c r="B54" s="68" t="s">
        <v>70</v>
      </c>
      <c r="C54" s="41"/>
      <c r="D54" s="41"/>
      <c r="E54" s="41"/>
      <c r="F54" s="41"/>
      <c r="G54" s="41"/>
      <c r="H54" s="41"/>
      <c r="I54" s="41"/>
      <c r="J54" s="41"/>
      <c r="K54" s="41"/>
    </row>
    <row r="55" spans="2:11" x14ac:dyDescent="0.2">
      <c r="B55" s="68" t="s">
        <v>37</v>
      </c>
      <c r="C55" s="41"/>
      <c r="D55" s="41"/>
      <c r="E55" s="41"/>
      <c r="F55" s="41"/>
      <c r="G55" s="41"/>
      <c r="H55" s="41"/>
      <c r="I55" s="41"/>
      <c r="J55" s="41"/>
      <c r="K55" s="41"/>
    </row>
    <row r="56" spans="2:11" x14ac:dyDescent="0.2">
      <c r="B56" s="68" t="s">
        <v>38</v>
      </c>
      <c r="C56" s="41"/>
      <c r="D56" s="41"/>
      <c r="E56" s="41"/>
      <c r="F56" s="41"/>
      <c r="G56" s="41"/>
      <c r="H56" s="41"/>
      <c r="I56" s="41"/>
      <c r="J56" s="41"/>
      <c r="K56" s="41"/>
    </row>
  </sheetData>
  <sheetProtection sheet="1" objects="1" scenarios="1"/>
  <mergeCells count="9">
    <mergeCell ref="G19:I19"/>
    <mergeCell ref="B52:D52"/>
    <mergeCell ref="B2:K2"/>
    <mergeCell ref="D4:G4"/>
    <mergeCell ref="D13:G13"/>
    <mergeCell ref="G6:I6"/>
    <mergeCell ref="G7:I7"/>
    <mergeCell ref="G8:I8"/>
    <mergeCell ref="D45:G45"/>
  </mergeCells>
  <phoneticPr fontId="11" type="noConversion"/>
  <conditionalFormatting sqref="G15:I15">
    <cfRule type="expression" dxfId="1" priority="1" stopIfTrue="1">
      <formula>$M$15=1</formula>
    </cfRule>
  </conditionalFormatting>
  <conditionalFormatting sqref="G42">
    <cfRule type="cellIs" dxfId="0" priority="2" stopIfTrue="1" operator="lessThanOrEqual">
      <formula>0</formula>
    </cfRule>
  </conditionalFormatting>
  <dataValidations count="5">
    <dataValidation type="decimal" allowBlank="1" showErrorMessage="1" errorTitle="Multiplikator eingeben" error="Hier bitte den Multiplikator für die degressive AfA eingeben. Dieser Beträgt für die Jahre 2009 und 2010 das 2,5 fache der linearen AfA. Eingabemöglichkeit von 0 bis 4." sqref="G47" xr:uid="{00000000-0002-0000-0300-000000000000}">
      <formula1>0</formula1>
      <formula2>4</formula2>
    </dataValidation>
    <dataValidation type="decimal" allowBlank="1" showErrorMessage="1" errorTitle="Degressiven Höchstsatz eingeben" error="Hier bitte den höchtens zulässigen Wert für die degressive Abschreibung eingeben. Dieser Beträgt für die Jahre 2009 und 2010 25 Prozent. Eingabemöglichkeit von 0 bis 40 %." sqref="G48" xr:uid="{00000000-0002-0000-0300-000001000000}">
      <formula1>0</formula1>
      <formula2>0.4</formula2>
    </dataValidation>
    <dataValidation type="date" allowBlank="1" showErrorMessage="1" errorTitle="Anschaffungsdatum eingeben" error="Hier bitte das Anschaffungsdatum (vom 01.01.2008 bis 31.12.2019) eingeben." sqref="G21" xr:uid="{00000000-0002-0000-0300-000002000000}">
      <formula1>39448</formula1>
      <formula2>47483</formula2>
    </dataValidation>
    <dataValidation type="decimal" showErrorMessage="1" errorTitle="Werte eingeben" error="Hier bitte nur einen positiven Werte zwischen 0 und 999999999,99 Euro eingeben!" sqref="G26:G30" xr:uid="{00000000-0002-0000-0300-000003000000}">
      <formula1>0</formula1>
      <formula2>999999999.99</formula2>
    </dataValidation>
    <dataValidation type="list" allowBlank="1" showErrorMessage="1" errorTitle="Nutzungsdauer in Jahre" error="Hier bitte die Nutzungsdauer in Jahren (Zwischen 2 und 20 Jahren) eingeben." sqref="G22" xr:uid="{00000000-0002-0000-0300-000004000000}">
      <formula1>$D$51:$D$63</formula1>
    </dataValidation>
  </dataValidations>
  <hyperlinks>
    <hyperlink ref="B52:D52" location="Startseite!StartG10" display="&lt;&lt; Startseite" xr:uid="{00000000-0004-0000-0300-000000000000}"/>
    <hyperlink ref="E52" location="HilfeB3" display="Hilfe?" xr:uid="{00000000-0004-0000-0300-000001000000}"/>
  </hyperlinks>
  <printOptions horizontalCentered="1" gridLinesSet="0"/>
  <pageMargins left="0.78740157480314965" right="0.78740157480314965" top="0.78740157480314965" bottom="0.78740157480314965"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autoPageBreaks="0"/>
  </sheetPr>
  <dimension ref="A2:IU23"/>
  <sheetViews>
    <sheetView showGridLines="0" showZeros="0" showOutlineSymbols="0" zoomScaleNormal="100" workbookViewId="0">
      <selection activeCell="B3" sqref="B3:I3"/>
    </sheetView>
  </sheetViews>
  <sheetFormatPr baseColWidth="10" defaultColWidth="11.42578125" defaultRowHeight="12.75" x14ac:dyDescent="0.2"/>
  <cols>
    <col min="1" max="1" width="11.42578125" style="41"/>
    <col min="2" max="2" width="1.5703125" style="41" customWidth="1"/>
    <col min="3" max="3" width="11.5703125" style="41" customWidth="1"/>
    <col min="4" max="5" width="16.42578125" style="41" customWidth="1"/>
    <col min="6" max="6" width="3.42578125" style="41" customWidth="1"/>
    <col min="7" max="7" width="16.42578125" style="41" customWidth="1"/>
    <col min="8" max="9" width="1.5703125" style="41" customWidth="1"/>
    <col min="10" max="10" width="2.5703125" style="41" customWidth="1"/>
    <col min="11" max="16384" width="11.42578125" style="41"/>
  </cols>
  <sheetData>
    <row r="2" spans="1:255" ht="13.5" thickBot="1" x14ac:dyDescent="0.25">
      <c r="I2" s="50" t="s">
        <v>39</v>
      </c>
    </row>
    <row r="3" spans="1:255" s="1" customFormat="1" ht="25.5" customHeight="1" thickBot="1" x14ac:dyDescent="0.25">
      <c r="A3" s="41"/>
      <c r="B3" s="214" t="s">
        <v>55</v>
      </c>
      <c r="C3" s="215"/>
      <c r="D3" s="215"/>
      <c r="E3" s="215"/>
      <c r="F3" s="215"/>
      <c r="G3" s="215"/>
      <c r="H3" s="215"/>
      <c r="I3" s="216"/>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c r="IT3" s="41"/>
      <c r="IU3" s="41"/>
    </row>
    <row r="4" spans="1:255" x14ac:dyDescent="0.2">
      <c r="B4" s="43"/>
      <c r="C4" s="44"/>
      <c r="D4" s="44"/>
      <c r="E4" s="44"/>
      <c r="F4" s="44"/>
      <c r="G4" s="44"/>
      <c r="H4" s="44"/>
      <c r="I4" s="45"/>
    </row>
    <row r="5" spans="1:255" x14ac:dyDescent="0.2">
      <c r="B5" s="43"/>
      <c r="C5" s="3" t="s">
        <v>4</v>
      </c>
      <c r="D5" s="69"/>
      <c r="E5" s="69"/>
      <c r="F5" s="69"/>
      <c r="G5" s="13"/>
      <c r="H5" s="2"/>
      <c r="I5" s="45"/>
    </row>
    <row r="6" spans="1:255" ht="123" customHeight="1" x14ac:dyDescent="0.2">
      <c r="B6" s="43"/>
      <c r="C6" s="7"/>
      <c r="D6" s="8"/>
      <c r="E6" s="8"/>
      <c r="F6" s="8"/>
      <c r="G6" s="46"/>
      <c r="H6" s="6"/>
      <c r="I6" s="45"/>
    </row>
    <row r="7" spans="1:255" ht="13.5" thickBot="1" x14ac:dyDescent="0.25">
      <c r="B7" s="43"/>
      <c r="C7" s="10"/>
      <c r="D7" s="11"/>
      <c r="E7" s="11"/>
      <c r="F7" s="11"/>
      <c r="G7" s="11"/>
      <c r="H7" s="12"/>
      <c r="I7" s="45"/>
    </row>
    <row r="8" spans="1:255" x14ac:dyDescent="0.2">
      <c r="B8" s="43"/>
      <c r="C8" s="44"/>
      <c r="D8" s="44"/>
      <c r="E8" s="44"/>
      <c r="F8" s="44"/>
      <c r="G8" s="44"/>
      <c r="H8" s="44"/>
      <c r="I8" s="45"/>
    </row>
    <row r="9" spans="1:255" x14ac:dyDescent="0.2">
      <c r="B9" s="43"/>
      <c r="C9" s="3" t="s">
        <v>56</v>
      </c>
      <c r="D9" s="69"/>
      <c r="E9" s="69"/>
      <c r="F9" s="69"/>
      <c r="G9" s="13"/>
      <c r="H9" s="2"/>
      <c r="I9" s="45"/>
    </row>
    <row r="10" spans="1:255" x14ac:dyDescent="0.2">
      <c r="B10" s="43"/>
      <c r="C10" s="4"/>
      <c r="D10" s="5"/>
      <c r="E10" s="5"/>
      <c r="F10" s="5"/>
      <c r="G10" s="5"/>
      <c r="H10" s="6"/>
      <c r="I10" s="45"/>
    </row>
    <row r="11" spans="1:255" ht="22.5" customHeight="1" x14ac:dyDescent="0.2">
      <c r="B11" s="43"/>
      <c r="C11" s="7"/>
      <c r="D11" s="8"/>
      <c r="E11" s="8"/>
      <c r="F11" s="8"/>
      <c r="G11" s="8"/>
      <c r="H11" s="9"/>
      <c r="I11" s="45"/>
    </row>
    <row r="12" spans="1:255" ht="51.75" customHeight="1" x14ac:dyDescent="0.2">
      <c r="B12" s="43"/>
      <c r="C12" s="7"/>
      <c r="D12" s="8"/>
      <c r="E12" s="8"/>
      <c r="F12" s="8"/>
      <c r="G12" s="8"/>
      <c r="H12" s="9"/>
      <c r="I12" s="45"/>
    </row>
    <row r="13" spans="1:255" ht="61.5" customHeight="1" x14ac:dyDescent="0.2">
      <c r="B13" s="43"/>
      <c r="C13" s="7"/>
      <c r="D13" s="8"/>
      <c r="E13" s="8"/>
      <c r="F13" s="8"/>
      <c r="G13" s="8"/>
      <c r="H13" s="9"/>
      <c r="I13" s="45"/>
    </row>
    <row r="14" spans="1:255" ht="21" customHeight="1" x14ac:dyDescent="0.2">
      <c r="B14" s="43"/>
      <c r="C14" s="7"/>
      <c r="D14" s="8"/>
      <c r="E14" s="8"/>
      <c r="F14" s="8"/>
      <c r="G14" s="8"/>
      <c r="H14" s="9"/>
      <c r="I14" s="45"/>
    </row>
    <row r="15" spans="1:255" ht="10.5" customHeight="1" x14ac:dyDescent="0.2">
      <c r="B15" s="43"/>
      <c r="C15" s="7"/>
      <c r="D15" s="8"/>
      <c r="E15" s="8"/>
      <c r="F15" s="8"/>
      <c r="G15" s="8"/>
      <c r="H15" s="9"/>
      <c r="I15" s="45"/>
    </row>
    <row r="16" spans="1:255" ht="13.5" thickBot="1" x14ac:dyDescent="0.25">
      <c r="B16" s="43"/>
      <c r="C16" s="10"/>
      <c r="D16" s="11"/>
      <c r="E16" s="11"/>
      <c r="F16" s="11"/>
      <c r="G16" s="11"/>
      <c r="H16" s="12"/>
      <c r="I16" s="45"/>
    </row>
    <row r="17" spans="2:9" ht="13.5" thickBot="1" x14ac:dyDescent="0.25">
      <c r="B17" s="47"/>
      <c r="C17" s="48"/>
      <c r="D17" s="48"/>
      <c r="E17" s="48"/>
      <c r="F17" s="48"/>
      <c r="G17" s="48"/>
      <c r="H17" s="48"/>
      <c r="I17" s="49"/>
    </row>
    <row r="19" spans="2:9" x14ac:dyDescent="0.2">
      <c r="B19" s="217" t="s">
        <v>30</v>
      </c>
      <c r="C19" s="217"/>
      <c r="D19" s="217"/>
    </row>
    <row r="21" spans="2:9" x14ac:dyDescent="0.2">
      <c r="B21" s="68" t="s">
        <v>70</v>
      </c>
    </row>
    <row r="22" spans="2:9" x14ac:dyDescent="0.2">
      <c r="B22" s="68" t="s">
        <v>37</v>
      </c>
    </row>
    <row r="23" spans="2:9" x14ac:dyDescent="0.2">
      <c r="B23" s="68" t="s">
        <v>38</v>
      </c>
    </row>
  </sheetData>
  <sheetProtection sheet="1" objects="1" scenarios="1"/>
  <mergeCells count="2">
    <mergeCell ref="B3:I3"/>
    <mergeCell ref="B19:D19"/>
  </mergeCells>
  <phoneticPr fontId="5" type="noConversion"/>
  <hyperlinks>
    <hyperlink ref="B19" location="Startseite!Startseite" display="&lt;&lt; Startseite" xr:uid="{00000000-0004-0000-0400-000000000000}"/>
    <hyperlink ref="B19:C19" location="Startseite!Startseite" display="&lt;&lt; Startseite" xr:uid="{00000000-0004-0000-0400-000001000000}"/>
    <hyperlink ref="B19:D19" location="Startseite!Startseite" display="&lt;&lt; Startseite" xr:uid="{00000000-0004-0000-0400-000002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3">
    <tabColor indexed="10"/>
  </sheetPr>
  <dimension ref="B2:F35"/>
  <sheetViews>
    <sheetView showGridLines="0" workbookViewId="0">
      <selection activeCell="C14" sqref="C14"/>
    </sheetView>
  </sheetViews>
  <sheetFormatPr baseColWidth="10" defaultColWidth="11.42578125" defaultRowHeight="12.75" x14ac:dyDescent="0.2"/>
  <cols>
    <col min="1" max="1" width="11.42578125" style="41"/>
    <col min="2" max="2" width="2.85546875" style="41" bestFit="1" customWidth="1"/>
    <col min="3" max="3" width="24.85546875" style="41" bestFit="1" customWidth="1"/>
    <col min="4" max="4" width="49" style="41" bestFit="1" customWidth="1"/>
    <col min="5" max="5" width="34.42578125" style="41" customWidth="1"/>
    <col min="6" max="6" width="11.42578125" style="41" customWidth="1"/>
    <col min="7" max="16384" width="11.42578125" style="41"/>
  </cols>
  <sheetData>
    <row r="2" spans="2:6" x14ac:dyDescent="0.2">
      <c r="E2" s="44"/>
      <c r="F2" s="44"/>
    </row>
    <row r="3" spans="2:6" ht="13.5" thickBot="1" x14ac:dyDescent="0.25"/>
    <row r="4" spans="2:6" ht="13.5" thickBot="1" x14ac:dyDescent="0.25">
      <c r="B4" s="70" t="s">
        <v>40</v>
      </c>
      <c r="C4" s="71" t="s">
        <v>35</v>
      </c>
      <c r="D4" s="71" t="s">
        <v>41</v>
      </c>
      <c r="E4" s="72" t="s">
        <v>42</v>
      </c>
      <c r="F4" s="73"/>
    </row>
    <row r="5" spans="2:6" x14ac:dyDescent="0.2">
      <c r="B5" s="74">
        <v>1</v>
      </c>
      <c r="C5" s="75" t="s">
        <v>43</v>
      </c>
      <c r="D5" s="75" t="s">
        <v>50</v>
      </c>
      <c r="E5" s="76" t="s">
        <v>44</v>
      </c>
      <c r="F5" s="44"/>
    </row>
    <row r="6" spans="2:6" x14ac:dyDescent="0.2">
      <c r="B6" s="74">
        <v>2</v>
      </c>
      <c r="C6" s="75" t="s">
        <v>45</v>
      </c>
      <c r="D6" s="75" t="s">
        <v>51</v>
      </c>
      <c r="E6" s="76" t="s">
        <v>46</v>
      </c>
      <c r="F6" s="44"/>
    </row>
    <row r="7" spans="2:6" x14ac:dyDescent="0.2">
      <c r="B7" s="74">
        <v>3</v>
      </c>
      <c r="C7" s="75" t="s">
        <v>32</v>
      </c>
      <c r="D7" s="75" t="s">
        <v>52</v>
      </c>
      <c r="E7" s="76" t="s">
        <v>47</v>
      </c>
      <c r="F7" s="44"/>
    </row>
    <row r="8" spans="2:6" x14ac:dyDescent="0.2">
      <c r="B8" s="74">
        <v>4</v>
      </c>
      <c r="C8" s="75" t="s">
        <v>39</v>
      </c>
      <c r="D8" s="75" t="s">
        <v>48</v>
      </c>
      <c r="E8" s="76" t="s">
        <v>49</v>
      </c>
      <c r="F8" s="44"/>
    </row>
    <row r="9" spans="2:6" x14ac:dyDescent="0.2">
      <c r="B9" s="74"/>
      <c r="C9" s="75"/>
      <c r="D9" s="75"/>
      <c r="E9" s="76"/>
      <c r="F9" s="44"/>
    </row>
    <row r="10" spans="2:6" x14ac:dyDescent="0.2">
      <c r="B10" s="74"/>
      <c r="C10" s="75"/>
      <c r="D10" s="75"/>
      <c r="E10" s="76"/>
      <c r="F10" s="44"/>
    </row>
    <row r="11" spans="2:6" x14ac:dyDescent="0.2">
      <c r="B11" s="74"/>
      <c r="C11" s="75"/>
      <c r="D11" s="75"/>
      <c r="E11" s="76"/>
      <c r="F11" s="44"/>
    </row>
    <row r="12" spans="2:6" x14ac:dyDescent="0.2">
      <c r="B12" s="74"/>
      <c r="C12" s="75"/>
      <c r="D12" s="75"/>
      <c r="E12" s="76"/>
      <c r="F12" s="44"/>
    </row>
    <row r="13" spans="2:6" x14ac:dyDescent="0.2">
      <c r="B13" s="74"/>
      <c r="C13" s="75"/>
      <c r="D13" s="75"/>
      <c r="E13" s="76"/>
      <c r="F13" s="44"/>
    </row>
    <row r="14" spans="2:6" x14ac:dyDescent="0.2">
      <c r="B14" s="74"/>
      <c r="C14" s="75"/>
      <c r="D14" s="75"/>
      <c r="E14" s="76"/>
      <c r="F14" s="44"/>
    </row>
    <row r="15" spans="2:6" x14ac:dyDescent="0.2">
      <c r="B15" s="74"/>
      <c r="C15" s="75"/>
      <c r="D15" s="75"/>
      <c r="E15" s="76"/>
      <c r="F15" s="44"/>
    </row>
    <row r="16" spans="2:6" x14ac:dyDescent="0.2">
      <c r="B16" s="74"/>
      <c r="C16" s="75"/>
      <c r="D16" s="75"/>
      <c r="E16" s="76"/>
      <c r="F16" s="44"/>
    </row>
    <row r="17" spans="2:6" x14ac:dyDescent="0.2">
      <c r="B17" s="74"/>
      <c r="C17" s="75"/>
      <c r="D17" s="75"/>
      <c r="E17" s="76"/>
      <c r="F17" s="44"/>
    </row>
    <row r="18" spans="2:6" x14ac:dyDescent="0.2">
      <c r="B18" s="74"/>
      <c r="C18" s="75"/>
      <c r="D18" s="75"/>
      <c r="E18" s="76"/>
      <c r="F18" s="44"/>
    </row>
    <row r="19" spans="2:6" x14ac:dyDescent="0.2">
      <c r="B19" s="74"/>
      <c r="C19" s="75"/>
      <c r="D19" s="75"/>
      <c r="E19" s="76"/>
      <c r="F19" s="44"/>
    </row>
    <row r="20" spans="2:6" x14ac:dyDescent="0.2">
      <c r="B20" s="74"/>
      <c r="C20" s="75"/>
      <c r="D20" s="75"/>
      <c r="E20" s="76"/>
      <c r="F20" s="44"/>
    </row>
    <row r="21" spans="2:6" x14ac:dyDescent="0.2">
      <c r="B21" s="74"/>
      <c r="C21" s="75"/>
      <c r="D21" s="75"/>
      <c r="E21" s="76"/>
      <c r="F21" s="44"/>
    </row>
    <row r="22" spans="2:6" x14ac:dyDescent="0.2">
      <c r="B22" s="74"/>
      <c r="C22" s="75"/>
      <c r="D22" s="75"/>
      <c r="E22" s="76"/>
      <c r="F22" s="44"/>
    </row>
    <row r="23" spans="2:6" x14ac:dyDescent="0.2">
      <c r="B23" s="74"/>
      <c r="C23" s="75"/>
      <c r="D23" s="75"/>
      <c r="E23" s="76"/>
      <c r="F23" s="44"/>
    </row>
    <row r="24" spans="2:6" x14ac:dyDescent="0.2">
      <c r="B24" s="74"/>
      <c r="C24" s="75"/>
      <c r="D24" s="75"/>
      <c r="E24" s="76"/>
      <c r="F24" s="44"/>
    </row>
    <row r="25" spans="2:6" x14ac:dyDescent="0.2">
      <c r="B25" s="74"/>
      <c r="C25" s="75"/>
      <c r="D25" s="75"/>
      <c r="E25" s="76"/>
      <c r="F25" s="44"/>
    </row>
    <row r="26" spans="2:6" x14ac:dyDescent="0.2">
      <c r="B26" s="74"/>
      <c r="C26" s="75"/>
      <c r="D26" s="75"/>
      <c r="E26" s="76"/>
      <c r="F26" s="44"/>
    </row>
    <row r="27" spans="2:6" x14ac:dyDescent="0.2">
      <c r="B27" s="74"/>
      <c r="C27" s="75"/>
      <c r="D27" s="75"/>
      <c r="E27" s="76"/>
      <c r="F27" s="44"/>
    </row>
    <row r="28" spans="2:6" x14ac:dyDescent="0.2">
      <c r="B28" s="74"/>
      <c r="C28" s="75"/>
      <c r="D28" s="75"/>
      <c r="E28" s="76"/>
      <c r="F28" s="44"/>
    </row>
    <row r="29" spans="2:6" x14ac:dyDescent="0.2">
      <c r="B29" s="74"/>
      <c r="C29" s="75"/>
      <c r="D29" s="75"/>
      <c r="E29" s="76"/>
      <c r="F29" s="44"/>
    </row>
    <row r="30" spans="2:6" ht="13.5" thickBot="1" x14ac:dyDescent="0.25">
      <c r="B30" s="77"/>
      <c r="C30" s="78"/>
      <c r="D30" s="78"/>
      <c r="E30" s="79"/>
      <c r="F30" s="44"/>
    </row>
    <row r="33" spans="2:2" x14ac:dyDescent="0.2">
      <c r="B33" s="68" t="s">
        <v>53</v>
      </c>
    </row>
    <row r="34" spans="2:2" x14ac:dyDescent="0.2">
      <c r="B34" s="68" t="s">
        <v>37</v>
      </c>
    </row>
    <row r="35" spans="2:2" x14ac:dyDescent="0.2">
      <c r="B35" s="68" t="s">
        <v>38</v>
      </c>
    </row>
  </sheetData>
  <phoneticPr fontId="34" type="noConversion"/>
  <pageMargins left="0.78740157499999996" right="0.78740157499999996" top="0.984251969" bottom="0.984251969" header="0.4921259845" footer="0.492125984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f3c0c8-cb47-4a26-91a1-a44bb4539247" xsi:nil="true"/>
    <lcf76f155ced4ddcb4097134ff3c332f xmlns="bbb3f655-f267-4a84-b742-532fbc77d0a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9C0657C80C9EB42A8AE8AF1E32C18B5" ma:contentTypeVersion="17" ma:contentTypeDescription="Ein neues Dokument erstellen." ma:contentTypeScope="" ma:versionID="7266b70c08a81e8a2aed64642cc83b8a">
  <xsd:schema xmlns:xsd="http://www.w3.org/2001/XMLSchema" xmlns:xs="http://www.w3.org/2001/XMLSchema" xmlns:p="http://schemas.microsoft.com/office/2006/metadata/properties" xmlns:ns2="bbb3f655-f267-4a84-b742-532fbc77d0ab" xmlns:ns3="f5f3c0c8-cb47-4a26-91a1-a44bb4539247" targetNamespace="http://schemas.microsoft.com/office/2006/metadata/properties" ma:root="true" ma:fieldsID="1f82d46ad9d5b4341a6c71d652089739" ns2:_="" ns3:_="">
    <xsd:import namespace="bbb3f655-f267-4a84-b742-532fbc77d0ab"/>
    <xsd:import namespace="f5f3c0c8-cb47-4a26-91a1-a44bb45392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3f655-f267-4a84-b742-532fbc77d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4a64a0-82bc-48a6-9867-8208b236fb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3c0c8-cb47-4a26-91a1-a44bb453924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0bcdc34-3acf-42b1-abfa-b6ef944057a8}" ma:internalName="TaxCatchAll" ma:showField="CatchAllData" ma:web="f5f3c0c8-cb47-4a26-91a1-a44bb45392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D42E4E-E903-4E86-88A8-8EDA5E465D8F}">
  <ds:schemaRefs>
    <ds:schemaRef ds:uri="http://schemas.microsoft.com/office/2006/metadata/properties"/>
    <ds:schemaRef ds:uri="http://schemas.microsoft.com/office/infopath/2007/PartnerControls"/>
    <ds:schemaRef ds:uri="f5f3c0c8-cb47-4a26-91a1-a44bb4539247"/>
    <ds:schemaRef ds:uri="bbb3f655-f267-4a84-b742-532fbc77d0ab"/>
  </ds:schemaRefs>
</ds:datastoreItem>
</file>

<file path=customXml/itemProps2.xml><?xml version="1.0" encoding="utf-8"?>
<ds:datastoreItem xmlns:ds="http://schemas.openxmlformats.org/officeDocument/2006/customXml" ds:itemID="{0A015A0B-29AA-49C5-AA2E-C557C52A16DC}"/>
</file>

<file path=customXml/itemProps3.xml><?xml version="1.0" encoding="utf-8"?>
<ds:datastoreItem xmlns:ds="http://schemas.openxmlformats.org/officeDocument/2006/customXml" ds:itemID="{D4BB76F2-626E-4BF5-9762-9157A4AFF3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11</vt:i4>
      </vt:variant>
    </vt:vector>
  </HeadingPairs>
  <TitlesOfParts>
    <vt:vector size="17" baseType="lpstr">
      <vt:lpstr>Startseite</vt:lpstr>
      <vt:lpstr>Eingaben</vt:lpstr>
      <vt:lpstr>Berechnung</vt:lpstr>
      <vt:lpstr>Beispiel</vt:lpstr>
      <vt:lpstr>Hilfe</vt:lpstr>
      <vt:lpstr>Parameter_Intern</vt:lpstr>
      <vt:lpstr>BeispielB2</vt:lpstr>
      <vt:lpstr>Beispiel!Druckbereich</vt:lpstr>
      <vt:lpstr>Berechnung!Druckbereich</vt:lpstr>
      <vt:lpstr>Eingaben!Druckbereich</vt:lpstr>
      <vt:lpstr>Hilfe!Druckbereich</vt:lpstr>
      <vt:lpstr>Startseite!Druckbereich</vt:lpstr>
      <vt:lpstr>Beispiel!EingabenB2</vt:lpstr>
      <vt:lpstr>HilfeB3</vt:lpstr>
      <vt:lpstr>Startseite!StartG10</vt:lpstr>
      <vt:lpstr>Startseite!Startseite</vt:lpstr>
      <vt:lpstr>StartseiteB5</vt:lpstr>
    </vt:vector>
  </TitlesOfParts>
  <Company>VNR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Abschreibungen</dc:title>
  <dc:creator>Michael Konetzny</dc:creator>
  <cp:keywords>Abschreibungen Tools</cp:keywords>
  <cp:lastModifiedBy>Konetzny, Michael</cp:lastModifiedBy>
  <cp:lastPrinted>2020-07-28T11:30:37Z</cp:lastPrinted>
  <dcterms:created xsi:type="dcterms:W3CDTF">2009-01-31T13:41:13Z</dcterms:created>
  <dcterms:modified xsi:type="dcterms:W3CDTF">2022-11-17T06:38:24Z</dcterms:modified>
  <cp:category>Tools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TRUE</vt:lpwstr>
  </property>
  <property fmtid="{D5CDD505-2E9C-101B-9397-08002B2CF9AE}" pid="3" name="Jet Reports Drill Button Active">
    <vt:bool>false</vt:bool>
  </property>
  <property fmtid="{D5CDD505-2E9C-101B-9397-08002B2CF9AE}" pid="4" name="ContentTypeId">
    <vt:lpwstr>0x010100E9C0657C80C9EB42A8AE8AF1E32C18B5</vt:lpwstr>
  </property>
  <property fmtid="{D5CDD505-2E9C-101B-9397-08002B2CF9AE}" pid="5" name="MediaServiceImageTags">
    <vt:lpwstr/>
  </property>
</Properties>
</file>