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1" codeName="{3D1A710C-6663-3D7B-7F91-EC182F24A4BC}"/>
  <workbookPr codeName="DieseArbeitsmappe" defaultThemeVersion="124226"/>
  <mc:AlternateContent xmlns:mc="http://schemas.openxmlformats.org/markup-compatibility/2006">
    <mc:Choice Requires="x15">
      <x15ac:absPath xmlns:x15ac="http://schemas.microsoft.com/office/spreadsheetml/2010/11/ac" url="G:\_SyncStick\__Frau Makiseva - Rechner\40 - Rechner zur Sendung bereit\"/>
    </mc:Choice>
  </mc:AlternateContent>
  <xr:revisionPtr revIDLastSave="0" documentId="13_ncr:1_{B2022243-DCAB-45FD-BEB0-551F23E80543}" xr6:coauthVersionLast="36" xr6:coauthVersionMax="45" xr10:uidLastSave="{00000000-0000-0000-0000-000000000000}"/>
  <bookViews>
    <workbookView xWindow="3210" yWindow="810" windowWidth="22080" windowHeight="14625" tabRatio="578" xr2:uid="{00000000-000D-0000-FFFF-FFFF00000000}"/>
  </bookViews>
  <sheets>
    <sheet name="Startseite" sheetId="15" r:id="rId1"/>
    <sheet name="Eingaben" sheetId="20" r:id="rId2"/>
    <sheet name="Berechnung" sheetId="21" r:id="rId3"/>
    <sheet name="Beispiel" sheetId="19" r:id="rId4"/>
    <sheet name="Hilfe" sheetId="16" r:id="rId5"/>
    <sheet name="Parameter_Intern" sheetId="17" state="hidden" r:id="rId6"/>
  </sheets>
  <definedNames>
    <definedName name="BeispielB2">Beispiel!$B$2</definedName>
    <definedName name="BerechnungB2">#REF!</definedName>
    <definedName name="_xlnm.Print_Area" localSheetId="3">Beispiel!$B$2:$K$50,Beispiel!$L$2:$S$45</definedName>
    <definedName name="_xlnm.Print_Area" localSheetId="2">Berechnung!$A$2:$O$35</definedName>
    <definedName name="_xlnm.Print_Area" localSheetId="1">Eingaben!$A$2:$K$50</definedName>
    <definedName name="_xlnm.Print_Area" localSheetId="4">Hilfe!$B$3:$I$17</definedName>
    <definedName name="_xlnm.Print_Area" localSheetId="0">Startseite!$B$2:$J$19</definedName>
    <definedName name="EingabenB2" localSheetId="3">Beispiel!$B$2</definedName>
    <definedName name="EingabenB2">#REF!</definedName>
    <definedName name="GrafikB2">#REF!</definedName>
    <definedName name="HilfeB3">Hilfe!$B$3</definedName>
    <definedName name="HinweiseB3" localSheetId="0">#REF!</definedName>
    <definedName name="HinweiseB3">#REF!</definedName>
    <definedName name="StartG10" localSheetId="0">Startseite!$H$10</definedName>
    <definedName name="StartG10">#REF!</definedName>
    <definedName name="Startseite" localSheetId="0">Startseite!$B$5</definedName>
    <definedName name="Startseite">#REF!</definedName>
    <definedName name="StartseiteB5">Startseite!$B$5</definedName>
    <definedName name="StartseiteG10">#REF!</definedName>
  </definedNames>
  <calcPr calcId="191029"/>
</workbook>
</file>

<file path=xl/calcChain.xml><?xml version="1.0" encoding="utf-8"?>
<calcChain xmlns="http://schemas.openxmlformats.org/spreadsheetml/2006/main">
  <c r="G31" i="20" l="1"/>
  <c r="H48" i="19" l="1"/>
  <c r="H47" i="19"/>
  <c r="G36" i="19"/>
  <c r="G33" i="19"/>
  <c r="G31" i="19"/>
  <c r="B13" i="21"/>
  <c r="B14" i="21" s="1"/>
  <c r="B15" i="21" s="1"/>
  <c r="B16" i="21" s="1"/>
  <c r="B17" i="21" s="1"/>
  <c r="B18" i="21" s="1"/>
  <c r="B19" i="21" s="1"/>
  <c r="B20" i="21" s="1"/>
  <c r="B21" i="21" s="1"/>
  <c r="B22" i="21" s="1"/>
  <c r="B23" i="21" s="1"/>
  <c r="B24" i="21" s="1"/>
  <c r="B25" i="21" s="1"/>
  <c r="B26" i="21" s="1"/>
  <c r="B27" i="21" s="1"/>
  <c r="B28" i="21" s="1"/>
  <c r="B29" i="21" s="1"/>
  <c r="B30" i="21" s="1"/>
  <c r="B31" i="21" s="1"/>
  <c r="B32" i="21" s="1"/>
  <c r="B33" i="21" s="1"/>
  <c r="G5" i="21"/>
  <c r="O4" i="21"/>
  <c r="B4" i="21"/>
  <c r="H48" i="20"/>
  <c r="H47" i="20"/>
  <c r="G36" i="20"/>
  <c r="G33" i="20"/>
  <c r="G15" i="19" l="1"/>
  <c r="G39" i="19" s="1"/>
  <c r="G15" i="20"/>
  <c r="G39" i="20" s="1"/>
  <c r="G40" i="20" s="1"/>
  <c r="G11" i="15"/>
  <c r="M11" i="15"/>
  <c r="N11" i="15"/>
  <c r="H17" i="15"/>
  <c r="D17" i="15" s="1"/>
  <c r="G37" i="19" l="1"/>
  <c r="G42" i="19" s="1"/>
  <c r="M12" i="15"/>
  <c r="G40" i="19"/>
  <c r="G37" i="20"/>
  <c r="G42" i="20" s="1"/>
  <c r="B1" i="21"/>
  <c r="E31" i="21" s="1"/>
  <c r="Q1" i="21" l="1"/>
  <c r="N29" i="21"/>
  <c r="O29" i="21"/>
  <c r="O32" i="21"/>
  <c r="O31" i="21"/>
  <c r="D29" i="21"/>
  <c r="Q29" i="21" s="1"/>
  <c r="E30" i="21"/>
  <c r="O26" i="21"/>
  <c r="L33" i="21"/>
  <c r="K27" i="21"/>
  <c r="N28" i="21"/>
  <c r="N31" i="21"/>
  <c r="N30" i="21"/>
  <c r="O24" i="21"/>
  <c r="K33" i="21"/>
  <c r="E29" i="21"/>
  <c r="K31" i="21"/>
  <c r="D32" i="21"/>
  <c r="Q32" i="21" s="1"/>
  <c r="N33" i="21"/>
  <c r="L25" i="21"/>
  <c r="D24" i="21"/>
  <c r="Q24" i="21" s="1"/>
  <c r="E25" i="21"/>
  <c r="L12" i="21"/>
  <c r="O30" i="21"/>
  <c r="K32" i="21"/>
  <c r="L26" i="21"/>
  <c r="K25" i="21"/>
  <c r="N32" i="21"/>
  <c r="O23" i="21"/>
  <c r="L32" i="21"/>
  <c r="N25" i="21"/>
  <c r="O33" i="21"/>
  <c r="K24" i="21"/>
  <c r="D30" i="21"/>
  <c r="Q30" i="21" s="1"/>
  <c r="O12" i="21"/>
  <c r="N15" i="21" s="1"/>
  <c r="N24" i="21"/>
  <c r="N27" i="21"/>
  <c r="N26" i="21"/>
  <c r="E12" i="21"/>
  <c r="D13" i="21" s="1"/>
  <c r="Q13" i="21" s="1"/>
  <c r="D31" i="21"/>
  <c r="Q31" i="21" s="1"/>
  <c r="D25" i="21"/>
  <c r="Q25" i="21" s="1"/>
  <c r="K26" i="21"/>
  <c r="K29" i="21"/>
  <c r="K28" i="21"/>
  <c r="K23" i="21"/>
  <c r="L23" i="21"/>
  <c r="K30" i="21"/>
  <c r="N23" i="21"/>
  <c r="O25" i="21"/>
  <c r="O28" i="21"/>
  <c r="O27" i="21"/>
  <c r="E27" i="21"/>
  <c r="E23" i="21"/>
  <c r="L31" i="21"/>
  <c r="L30" i="21"/>
  <c r="D27" i="21"/>
  <c r="Q27" i="21" s="1"/>
  <c r="Q12" i="21"/>
  <c r="L24" i="21"/>
  <c r="L28" i="21"/>
  <c r="L27" i="21"/>
  <c r="D23" i="21"/>
  <c r="Q23" i="21" s="1"/>
  <c r="E32" i="21"/>
  <c r="E28" i="21"/>
  <c r="E26" i="21"/>
  <c r="L29" i="21"/>
  <c r="D33" i="21"/>
  <c r="Q33" i="21" s="1"/>
  <c r="E24" i="21"/>
  <c r="D26" i="21"/>
  <c r="Q26" i="21" s="1"/>
  <c r="D28" i="21"/>
  <c r="Q28" i="21" s="1"/>
  <c r="E33" i="21"/>
  <c r="N13" i="21"/>
  <c r="O13" i="21" s="1"/>
  <c r="N19" i="21"/>
  <c r="N17" i="21"/>
  <c r="N16" i="21"/>
  <c r="N14" i="21"/>
  <c r="N18" i="21"/>
  <c r="N21" i="21"/>
  <c r="O14" i="21" l="1"/>
  <c r="O15" i="21" s="1"/>
  <c r="O16" i="21" s="1"/>
  <c r="O17" i="21" s="1"/>
  <c r="O18" i="21" s="1"/>
  <c r="O19" i="21" s="1"/>
  <c r="E13" i="21"/>
  <c r="D14" i="21" s="1"/>
  <c r="N20" i="21" l="1"/>
  <c r="O20" i="21" s="1"/>
  <c r="O21" i="21" s="1"/>
  <c r="N22" i="21" s="1"/>
  <c r="N35" i="21" s="1"/>
  <c r="E14" i="21"/>
  <c r="Q14" i="21"/>
  <c r="O22" i="21"/>
  <c r="D15" i="21" l="1"/>
  <c r="Q15" i="21" s="1"/>
  <c r="E15" i="21" l="1"/>
  <c r="D16" i="21" s="1"/>
  <c r="E16" i="21" l="1"/>
  <c r="Q16" i="21"/>
  <c r="D17" i="21" l="1"/>
  <c r="Q17" i="21" s="1"/>
  <c r="E17" i="21" l="1"/>
  <c r="D18" i="21" l="1"/>
  <c r="Q18" i="21" s="1"/>
  <c r="E18" i="21" l="1"/>
  <c r="D19" i="21" l="1"/>
  <c r="Q19" i="21" s="1"/>
  <c r="E19" i="21" l="1"/>
  <c r="D20" i="21" s="1"/>
  <c r="Q20" i="21" s="1"/>
  <c r="E20" i="21" l="1"/>
  <c r="D21" i="21" s="1"/>
  <c r="Q21" i="21" s="1"/>
  <c r="E21" i="21" l="1"/>
  <c r="D22" i="21" s="1"/>
  <c r="D35" i="21" s="1"/>
  <c r="E22" i="21" l="1"/>
  <c r="Q22" i="21"/>
  <c r="Q35" i="21" s="1"/>
  <c r="R8" i="21" l="1"/>
  <c r="G24" i="21" s="1"/>
  <c r="I13" i="21"/>
  <c r="I19" i="21"/>
  <c r="I27" i="21"/>
  <c r="I21" i="21"/>
  <c r="I29" i="21"/>
  <c r="I17" i="21"/>
  <c r="I25" i="21"/>
  <c r="I24" i="21"/>
  <c r="I28" i="21"/>
  <c r="I30" i="21"/>
  <c r="I26" i="21"/>
  <c r="I22" i="21"/>
  <c r="I18" i="21"/>
  <c r="I31" i="21"/>
  <c r="I14" i="21"/>
  <c r="I33" i="21"/>
  <c r="I16" i="21"/>
  <c r="I23" i="21"/>
  <c r="I15" i="21"/>
  <c r="I32" i="21"/>
  <c r="I20" i="21"/>
  <c r="G30" i="21" l="1"/>
  <c r="H25" i="21"/>
  <c r="G13" i="21"/>
  <c r="K13" i="21" s="1"/>
  <c r="L13" i="21" s="1"/>
  <c r="H13" i="21"/>
  <c r="G14" i="21" s="1"/>
  <c r="K14" i="21" s="1"/>
  <c r="H29" i="21"/>
  <c r="H32" i="21"/>
  <c r="H33" i="21"/>
  <c r="G26" i="21"/>
  <c r="G29" i="21"/>
  <c r="G25" i="21"/>
  <c r="G23" i="21"/>
  <c r="G32" i="21"/>
  <c r="G28" i="21"/>
  <c r="G33" i="21"/>
  <c r="G31" i="21"/>
  <c r="H23" i="21"/>
  <c r="H28" i="21"/>
  <c r="H30" i="21"/>
  <c r="H26" i="21"/>
  <c r="G27" i="21"/>
  <c r="H24" i="21"/>
  <c r="H27" i="21"/>
  <c r="H31" i="21"/>
  <c r="L14" i="21"/>
  <c r="H14" i="21"/>
  <c r="H15" i="21" s="1"/>
  <c r="H16" i="21" s="1"/>
  <c r="H17" i="21" s="1"/>
  <c r="G15" i="21" l="1"/>
  <c r="K15" i="21" s="1"/>
  <c r="G16" i="21" l="1"/>
  <c r="K16" i="21" s="1"/>
  <c r="L15" i="21"/>
  <c r="G17" i="21" l="1"/>
  <c r="K17" i="21" s="1"/>
  <c r="L16" i="21"/>
  <c r="G18" i="21" l="1"/>
  <c r="L17" i="21"/>
  <c r="G19" i="21" l="1"/>
  <c r="K19" i="21" s="1"/>
  <c r="L19" i="21" s="1"/>
  <c r="H18" i="21"/>
  <c r="K18" i="21"/>
  <c r="L18" i="21" s="1"/>
  <c r="G20" i="21"/>
  <c r="H19" i="21" l="1"/>
  <c r="K20" i="21"/>
  <c r="L20" i="21" s="1"/>
  <c r="G21" i="21"/>
  <c r="H20" i="21"/>
  <c r="H21" i="21" l="1"/>
  <c r="K21" i="21"/>
  <c r="L21" i="21" s="1"/>
  <c r="G22" i="21"/>
  <c r="K22" i="21" l="1"/>
  <c r="K35" i="21" s="1"/>
  <c r="G35" i="21"/>
  <c r="H22" i="21"/>
  <c r="L22" i="21" l="1"/>
</calcChain>
</file>

<file path=xl/sharedStrings.xml><?xml version="1.0" encoding="utf-8"?>
<sst xmlns="http://schemas.openxmlformats.org/spreadsheetml/2006/main" count="130" uniqueCount="71">
  <si>
    <t>Stammdaten</t>
  </si>
  <si>
    <t>Jahr</t>
  </si>
  <si>
    <t>Firma</t>
  </si>
  <si>
    <t>PLZ, Ort</t>
  </si>
  <si>
    <t>Allgemeine Hinweise</t>
  </si>
  <si>
    <t>Straße</t>
  </si>
  <si>
    <t>Anschaffungsdatum:</t>
  </si>
  <si>
    <t>Nutzungsdauer in Jahren:</t>
  </si>
  <si>
    <t>Degressiver Multiplikator:</t>
  </si>
  <si>
    <t>Degressiver Höchstsatz absolut:</t>
  </si>
  <si>
    <t>Abschreibung pro Jahr in %:</t>
  </si>
  <si>
    <t>Lineare AfA</t>
  </si>
  <si>
    <t>AfA in Euro</t>
  </si>
  <si>
    <t>Zeitwert</t>
  </si>
  <si>
    <t>Anlage/Maschine:</t>
  </si>
  <si>
    <t>Inventarnummer:</t>
  </si>
  <si>
    <t>Anschaffungskosten:</t>
  </si>
  <si>
    <t>Neupreis netto ohne USt.:</t>
  </si>
  <si>
    <t>+ Nebenkosten der Anschaffung:</t>
  </si>
  <si>
    <t>+ Nachträgliche Anschaffungskosten:</t>
  </si>
  <si>
    <t>- Skonti, Rabatte, andere Minderungen:</t>
  </si>
  <si>
    <t>AfA-Bemessungsgrundlage in Euro:</t>
  </si>
  <si>
    <t>Ermittlung der Bemessungsgrundlage</t>
  </si>
  <si>
    <t>Abschreibungsperioden in Jahren:</t>
  </si>
  <si>
    <t>Allgemeine Angaben:</t>
  </si>
  <si>
    <t>- Schrottwert nach Nutzungsdauer:</t>
  </si>
  <si>
    <t>- Lineare AfA:</t>
  </si>
  <si>
    <t>- Degressive AfA:</t>
  </si>
  <si>
    <t>AfA-Perioden im ersten Jahr:</t>
  </si>
  <si>
    <t>Jahr des AfA-Wechsels</t>
  </si>
  <si>
    <t>&lt;&lt; Startseite</t>
  </si>
  <si>
    <t>Hilfe?</t>
  </si>
  <si>
    <t>Beispiel</t>
  </si>
  <si>
    <t>Startseite</t>
  </si>
  <si>
    <t>Tabellenblätter</t>
  </si>
  <si>
    <t>Tabellenblatt</t>
  </si>
  <si>
    <t>Info</t>
  </si>
  <si>
    <t>Die Vervielfältigung, Verbreitung oder Veräußerung der Daten oder Texte ist unzulässig und</t>
  </si>
  <si>
    <t>ausdrücklich nur mit Genehmigung des Verlags gestattet.</t>
  </si>
  <si>
    <t>Hilfe</t>
  </si>
  <si>
    <t>Nr</t>
  </si>
  <si>
    <t>Hinweise</t>
  </si>
  <si>
    <t>Hyperlink</t>
  </si>
  <si>
    <t>Eingaben</t>
  </si>
  <si>
    <t>#Eingaben!B2</t>
  </si>
  <si>
    <t>Berechnung</t>
  </si>
  <si>
    <t>#Berechnung!B2</t>
  </si>
  <si>
    <t>#Beispiel!B2</t>
  </si>
  <si>
    <t>Hier finden Sie nähere Informationen über die Anwendung.</t>
  </si>
  <si>
    <t>#Hilfe!B3</t>
  </si>
  <si>
    <t>Hier geben Sie die Daten für die Berechnung der Abschreibung ein</t>
  </si>
  <si>
    <t>In diesem Arbeitsblatt wird die Abschreibung berechnet</t>
  </si>
  <si>
    <t>Hier finden Sie ein Beispiel für die Berechnung der Abschreibung</t>
  </si>
  <si>
    <t>© 2011 by BWRmed!a - ein Unternehmensbereich der Verlag für die Deutsche Wirtschaft AG</t>
  </si>
  <si>
    <t>Abschreibungsvorteile</t>
  </si>
  <si>
    <t>Abschreibungsvorteile - Hilfe</t>
  </si>
  <si>
    <t>Hinweise zum Tool Abschreibungsvorteile</t>
  </si>
  <si>
    <t>Abschreibungen - Eingaben</t>
  </si>
  <si>
    <t>Parameter für degressive Abschreibung</t>
  </si>
  <si>
    <t>Abschreibung - Berechnung</t>
  </si>
  <si>
    <t>Reine Degressive AfA</t>
  </si>
  <si>
    <t>Degressive Gesamttabelle</t>
  </si>
  <si>
    <t>Jetzt</t>
  </si>
  <si>
    <t>Müller GmbH &amp; CoKG</t>
  </si>
  <si>
    <t>Müllerweg 7</t>
  </si>
  <si>
    <t>47123 Müllersdorf</t>
  </si>
  <si>
    <t>Fräsmaschine Typ GanzSchönSchnell</t>
  </si>
  <si>
    <t>Ermittlung der linearen und degressiven Abschreibungen für</t>
  </si>
  <si>
    <r>
      <t xml:space="preserve">Wechsel degressive </t>
    </r>
    <r>
      <rPr>
        <b/>
        <sz val="10"/>
        <rFont val="Wingdings"/>
        <charset val="2"/>
      </rPr>
      <t>à</t>
    </r>
    <r>
      <rPr>
        <b/>
        <sz val="10"/>
        <rFont val="Arial"/>
        <family val="2"/>
      </rPr>
      <t xml:space="preserve">  lineare AfA</t>
    </r>
  </si>
  <si>
    <t>∑</t>
  </si>
  <si>
    <t>© 2023 by mediaforwork - ein Unternehmensbereich der Verlag für die Deutsche Wirtschaft AG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</si>
</sst>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 #,##0.00\ &quot;€&quot;_-;\-* #,##0.00\ &quot;€&quot;_-;_-* &quot;-&quot;??\ &quot;€&quot;_-;_-@_-"/>
    <numFmt numFmtId="164" formatCode="#,##0.00\ &quot;DM&quot;;\-#,##0.00\ &quot;DM&quot;"/>
    <numFmt numFmtId="165" formatCode="#,##0.00\ &quot;DM&quot;;[Red]\-#,##0.00\ &quot;DM&quot;"/>
    <numFmt numFmtId="166" formatCode="0.000%"/>
    <numFmt numFmtId="167" formatCode="dd/mm/yy;@"/>
    <numFmt numFmtId="168" formatCode="0.00&quot;-fach&quot;"/>
    <numFmt numFmtId="169" formatCode="0\ &quot;Monat(e)&quot;"/>
    <numFmt numFmtId="170" formatCode="0\ &quot;Jahre&quot;"/>
  </numFmts>
  <fonts count="38" x14ac:knownFonts="1">
    <font>
      <sz val="10"/>
      <name val="Arial"/>
    </font>
    <font>
      <sz val="10"/>
      <name val="Arial"/>
      <family val="2"/>
    </font>
    <font>
      <b/>
      <sz val="10"/>
      <name val="Arial"/>
      <family val="2"/>
    </font>
    <font>
      <sz val="10"/>
      <name val="Arial"/>
      <family val="2"/>
    </font>
    <font>
      <sz val="9"/>
      <color indexed="8"/>
      <name val="Arial"/>
      <family val="2"/>
    </font>
    <font>
      <sz val="8"/>
      <name val="Arial"/>
      <family val="2"/>
    </font>
    <font>
      <b/>
      <sz val="10"/>
      <color indexed="10"/>
      <name val="Arial"/>
      <family val="2"/>
    </font>
    <font>
      <b/>
      <sz val="10"/>
      <color indexed="9"/>
      <name val="Arial"/>
      <family val="2"/>
    </font>
    <font>
      <b/>
      <sz val="14"/>
      <color indexed="9"/>
      <name val="Arial"/>
      <family val="2"/>
    </font>
    <font>
      <sz val="10"/>
      <color indexed="9"/>
      <name val="Arial"/>
      <family val="2"/>
    </font>
    <font>
      <sz val="10"/>
      <color indexed="53"/>
      <name val="Arial"/>
      <family val="2"/>
    </font>
    <font>
      <sz val="10"/>
      <name val="MS Sans Serif"/>
    </font>
    <font>
      <u/>
      <sz val="10"/>
      <color indexed="12"/>
      <name val="MS Sans Serif"/>
    </font>
    <font>
      <i/>
      <sz val="10"/>
      <name val="Arial"/>
      <family val="2"/>
    </font>
    <font>
      <b/>
      <sz val="12"/>
      <color indexed="10"/>
      <name val="Arial"/>
      <family val="2"/>
    </font>
    <font>
      <b/>
      <sz val="14"/>
      <name val="Arial"/>
      <family val="2"/>
    </font>
    <font>
      <b/>
      <sz val="12"/>
      <color indexed="9"/>
      <name val="Arial"/>
      <family val="2"/>
    </font>
    <font>
      <sz val="10"/>
      <color indexed="8"/>
      <name val="Arial"/>
      <family val="2"/>
    </font>
    <font>
      <b/>
      <sz val="10"/>
      <color indexed="63"/>
      <name val="Arial"/>
      <family val="2"/>
    </font>
    <font>
      <b/>
      <sz val="10"/>
      <color indexed="52"/>
      <name val="Arial"/>
      <family val="2"/>
    </font>
    <font>
      <sz val="10"/>
      <color indexed="62"/>
      <name val="Arial"/>
      <family val="2"/>
    </font>
    <font>
      <b/>
      <sz val="10"/>
      <color indexed="8"/>
      <name val="Arial"/>
      <family val="2"/>
    </font>
    <font>
      <i/>
      <sz val="10"/>
      <color indexed="23"/>
      <name val="Arial"/>
      <family val="2"/>
    </font>
    <font>
      <sz val="10"/>
      <color indexed="17"/>
      <name val="Arial"/>
      <family val="2"/>
    </font>
    <font>
      <u/>
      <sz val="10"/>
      <color indexed="12"/>
      <name val="Arial"/>
      <family val="2"/>
    </font>
    <font>
      <u/>
      <sz val="10"/>
      <color indexed="12"/>
      <name val="Arial"/>
      <family val="2"/>
    </font>
    <font>
      <sz val="10"/>
      <color indexed="60"/>
      <name val="Arial"/>
      <family val="2"/>
    </font>
    <font>
      <sz val="10"/>
      <color indexed="20"/>
      <name val="Arial"/>
      <family val="2"/>
    </font>
    <font>
      <b/>
      <sz val="18"/>
      <color indexed="56"/>
      <name val="Cambria"/>
      <family val="2"/>
    </font>
    <font>
      <b/>
      <sz val="15"/>
      <color indexed="56"/>
      <name val="Arial"/>
      <family val="2"/>
    </font>
    <font>
      <b/>
      <sz val="13"/>
      <color indexed="56"/>
      <name val="Arial"/>
      <family val="2"/>
    </font>
    <font>
      <b/>
      <sz val="11"/>
      <color indexed="56"/>
      <name val="Arial"/>
      <family val="2"/>
    </font>
    <font>
      <sz val="10"/>
      <color indexed="52"/>
      <name val="Arial"/>
      <family val="2"/>
    </font>
    <font>
      <sz val="10"/>
      <color indexed="10"/>
      <name val="Arial"/>
      <family val="2"/>
    </font>
    <font>
      <sz val="8"/>
      <name val="Arial"/>
      <family val="2"/>
    </font>
    <font>
      <sz val="14"/>
      <color indexed="9"/>
      <name val="Arial"/>
      <family val="2"/>
    </font>
    <font>
      <b/>
      <sz val="10"/>
      <name val="Wingdings"/>
      <charset val="2"/>
    </font>
    <font>
      <sz val="10"/>
      <name val="Wingdings"/>
      <charset val="2"/>
    </font>
  </fonts>
  <fills count="19">
    <fill>
      <patternFill patternType="none"/>
    </fill>
    <fill>
      <patternFill patternType="gray125"/>
    </fill>
    <fill>
      <patternFill patternType="solid">
        <fgColor indexed="45"/>
      </patternFill>
    </fill>
    <fill>
      <patternFill patternType="solid">
        <fgColor indexed="42"/>
      </patternFill>
    </fill>
    <fill>
      <patternFill patternType="solid">
        <fgColor indexed="47"/>
      </patternFill>
    </fill>
    <fill>
      <patternFill patternType="solid">
        <fgColor indexed="36"/>
      </patternFill>
    </fill>
    <fill>
      <patternFill patternType="solid">
        <fgColor indexed="49"/>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
      <patternFill patternType="solid">
        <fgColor indexed="51"/>
        <bgColor indexed="64"/>
      </patternFill>
    </fill>
    <fill>
      <patternFill patternType="solid">
        <fgColor indexed="9"/>
        <bgColor indexed="64"/>
      </patternFill>
    </fill>
    <fill>
      <patternFill patternType="solid">
        <fgColor indexed="60"/>
        <bgColor indexed="64"/>
      </patternFill>
    </fill>
    <fill>
      <patternFill patternType="solid">
        <fgColor indexed="53"/>
        <bgColor indexed="64"/>
      </patternFill>
    </fill>
  </fills>
  <borders count="47">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thin">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medium">
        <color indexed="64"/>
      </bottom>
      <diagonal/>
    </border>
  </borders>
  <cellStyleXfs count="32">
    <xf numFmtId="0" fontId="0" fillId="0" borderId="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10" borderId="0" applyNumberFormat="0" applyBorder="0" applyAlignment="0" applyProtection="0"/>
    <xf numFmtId="0" fontId="18" fillId="11" borderId="1" applyNumberFormat="0" applyAlignment="0" applyProtection="0"/>
    <xf numFmtId="0" fontId="19" fillId="11" borderId="2" applyNumberFormat="0" applyAlignment="0" applyProtection="0"/>
    <xf numFmtId="0" fontId="20" fillId="4" borderId="2" applyNumberFormat="0" applyAlignment="0" applyProtection="0"/>
    <xf numFmtId="0" fontId="21" fillId="0" borderId="3" applyNumberFormat="0" applyFill="0" applyAlignment="0" applyProtection="0"/>
    <xf numFmtId="0" fontId="22" fillId="0" borderId="0" applyNumberFormat="0" applyFill="0" applyBorder="0" applyAlignment="0" applyProtection="0"/>
    <xf numFmtId="0" fontId="23" fillId="3" borderId="0" applyNumberFormat="0" applyBorder="0" applyAlignment="0" applyProtection="0"/>
    <xf numFmtId="0" fontId="25"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26" fillId="12" borderId="0" applyNumberFormat="0" applyBorder="0" applyAlignment="0" applyProtection="0"/>
    <xf numFmtId="0" fontId="17" fillId="13" borderId="4" applyNumberFormat="0" applyFont="0" applyAlignment="0" applyProtection="0"/>
    <xf numFmtId="0" fontId="27" fillId="2" borderId="0" applyNumberFormat="0" applyBorder="0" applyAlignment="0" applyProtection="0"/>
    <xf numFmtId="0" fontId="11" fillId="0" borderId="0"/>
    <xf numFmtId="0" fontId="28" fillId="0" borderId="0" applyNumberFormat="0" applyFill="0" applyBorder="0" applyAlignment="0" applyProtection="0"/>
    <xf numFmtId="0" fontId="29" fillId="0" borderId="5" applyNumberFormat="0" applyFill="0" applyAlignment="0" applyProtection="0"/>
    <xf numFmtId="0" fontId="30" fillId="0" borderId="6" applyNumberFormat="0" applyFill="0" applyAlignment="0" applyProtection="0"/>
    <xf numFmtId="0" fontId="31" fillId="0" borderId="7" applyNumberFormat="0" applyFill="0" applyAlignment="0" applyProtection="0"/>
    <xf numFmtId="0" fontId="31" fillId="0" borderId="0" applyNumberFormat="0" applyFill="0" applyBorder="0" applyAlignment="0" applyProtection="0"/>
    <xf numFmtId="0" fontId="32" fillId="0" borderId="8" applyNumberFormat="0" applyFill="0" applyAlignment="0" applyProtection="0"/>
    <xf numFmtId="165" fontId="11" fillId="0" borderId="0" applyFont="0" applyFill="0" applyBorder="0" applyAlignment="0" applyProtection="0"/>
    <xf numFmtId="0" fontId="33" fillId="0" borderId="0" applyNumberFormat="0" applyFill="0" applyBorder="0" applyAlignment="0" applyProtection="0"/>
    <xf numFmtId="0" fontId="7" fillId="14" borderId="9" applyNumberFormat="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cellStyleXfs>
  <cellXfs count="218">
    <xf numFmtId="0" fontId="0" fillId="0" borderId="0" xfId="0"/>
    <xf numFmtId="0" fontId="0" fillId="15" borderId="10" xfId="0" applyFill="1" applyBorder="1" applyAlignment="1" applyProtection="1">
      <alignment horizontal="left" wrapText="1"/>
      <protection hidden="1"/>
    </xf>
    <xf numFmtId="0" fontId="0" fillId="16" borderId="0" xfId="0" applyFill="1" applyBorder="1" applyAlignment="1" applyProtection="1">
      <alignment horizontal="left" wrapText="1"/>
      <protection hidden="1"/>
    </xf>
    <xf numFmtId="0" fontId="7" fillId="17" borderId="11" xfId="0" applyFont="1" applyFill="1" applyBorder="1" applyAlignment="1" applyProtection="1">
      <alignment horizontal="left"/>
      <protection hidden="1"/>
    </xf>
    <xf numFmtId="0" fontId="2" fillId="18" borderId="12" xfId="0" applyFont="1" applyFill="1" applyBorder="1" applyAlignment="1" applyProtection="1">
      <alignment horizontal="left" wrapText="1"/>
      <protection hidden="1"/>
    </xf>
    <xf numFmtId="0" fontId="2" fillId="18" borderId="13" xfId="0" applyFont="1" applyFill="1" applyBorder="1" applyAlignment="1" applyProtection="1">
      <alignment horizontal="left" wrapText="1"/>
      <protection hidden="1"/>
    </xf>
    <xf numFmtId="0" fontId="2" fillId="18" borderId="14" xfId="0" applyFont="1" applyFill="1" applyBorder="1" applyAlignment="1" applyProtection="1">
      <alignment horizontal="left" wrapText="1"/>
      <protection hidden="1"/>
    </xf>
    <xf numFmtId="0" fontId="2" fillId="18" borderId="15" xfId="0" applyFont="1" applyFill="1" applyBorder="1" applyAlignment="1" applyProtection="1">
      <alignment horizontal="left" wrapText="1"/>
      <protection hidden="1"/>
    </xf>
    <xf numFmtId="0" fontId="2" fillId="18" borderId="0" xfId="0" applyFont="1" applyFill="1" applyBorder="1" applyAlignment="1" applyProtection="1">
      <alignment horizontal="left" wrapText="1"/>
      <protection hidden="1"/>
    </xf>
    <xf numFmtId="0" fontId="2" fillId="18" borderId="16" xfId="0" applyFont="1" applyFill="1" applyBorder="1" applyAlignment="1" applyProtection="1">
      <alignment horizontal="left" wrapText="1"/>
      <protection hidden="1"/>
    </xf>
    <xf numFmtId="0" fontId="2" fillId="18" borderId="17" xfId="0" applyFont="1" applyFill="1" applyBorder="1" applyAlignment="1" applyProtection="1">
      <alignment horizontal="left" wrapText="1"/>
      <protection hidden="1"/>
    </xf>
    <xf numFmtId="0" fontId="2" fillId="18" borderId="18" xfId="0" applyFont="1" applyFill="1" applyBorder="1" applyAlignment="1" applyProtection="1">
      <alignment horizontal="left" wrapText="1"/>
      <protection hidden="1"/>
    </xf>
    <xf numFmtId="0" fontId="2" fillId="18" borderId="19" xfId="0" applyFont="1" applyFill="1" applyBorder="1" applyAlignment="1" applyProtection="1">
      <alignment horizontal="left" wrapText="1"/>
      <protection hidden="1"/>
    </xf>
    <xf numFmtId="0" fontId="7" fillId="17" borderId="20" xfId="0" applyFont="1" applyFill="1" applyBorder="1" applyAlignment="1" applyProtection="1">
      <alignment horizontal="left" wrapText="1"/>
      <protection hidden="1"/>
    </xf>
    <xf numFmtId="0" fontId="3" fillId="0" borderId="0" xfId="0" applyFont="1" applyProtection="1">
      <protection hidden="1"/>
    </xf>
    <xf numFmtId="0" fontId="3" fillId="0" borderId="0" xfId="19" applyFont="1" applyFill="1" applyBorder="1" applyAlignment="1" applyProtection="1">
      <protection hidden="1"/>
    </xf>
    <xf numFmtId="0" fontId="2" fillId="0" borderId="0" xfId="19" applyFont="1" applyFill="1" applyBorder="1" applyAlignment="1" applyProtection="1">
      <alignment vertical="top"/>
      <protection hidden="1"/>
    </xf>
    <xf numFmtId="0" fontId="2" fillId="18" borderId="21" xfId="19" applyFont="1" applyFill="1" applyBorder="1" applyAlignment="1" applyProtection="1">
      <alignment vertical="top"/>
      <protection hidden="1"/>
    </xf>
    <xf numFmtId="0" fontId="2" fillId="18" borderId="22" xfId="19" applyFont="1" applyFill="1" applyBorder="1" applyAlignment="1" applyProtection="1">
      <alignment vertical="top"/>
      <protection hidden="1"/>
    </xf>
    <xf numFmtId="0" fontId="2" fillId="18" borderId="18" xfId="19" applyFont="1" applyFill="1" applyBorder="1" applyAlignment="1" applyProtection="1">
      <alignment vertical="top"/>
      <protection hidden="1"/>
    </xf>
    <xf numFmtId="164" fontId="2" fillId="0" borderId="0" xfId="26" applyNumberFormat="1" applyFont="1" applyFill="1" applyBorder="1" applyAlignment="1" applyProtection="1">
      <alignment horizontal="center" vertical="top"/>
      <protection hidden="1"/>
    </xf>
    <xf numFmtId="164" fontId="3" fillId="0" borderId="0" xfId="26" applyNumberFormat="1" applyFont="1" applyFill="1" applyBorder="1" applyAlignment="1" applyProtection="1">
      <alignment horizontal="right" vertical="top"/>
      <protection hidden="1"/>
    </xf>
    <xf numFmtId="4" fontId="3" fillId="0" borderId="0" xfId="26" applyNumberFormat="1" applyFont="1" applyFill="1" applyBorder="1" applyAlignment="1" applyProtection="1">
      <protection hidden="1"/>
    </xf>
    <xf numFmtId="4" fontId="3" fillId="18" borderId="30" xfId="26" applyNumberFormat="1" applyFont="1" applyFill="1" applyBorder="1" applyAlignment="1" applyProtection="1">
      <protection hidden="1"/>
    </xf>
    <xf numFmtId="4" fontId="2" fillId="0" borderId="0" xfId="26" applyNumberFormat="1" applyFont="1" applyFill="1" applyBorder="1" applyAlignment="1" applyProtection="1">
      <protection hidden="1"/>
    </xf>
    <xf numFmtId="164" fontId="3" fillId="0" borderId="0" xfId="26" applyNumberFormat="1" applyFont="1" applyFill="1" applyBorder="1" applyAlignment="1" applyProtection="1">
      <protection hidden="1"/>
    </xf>
    <xf numFmtId="0" fontId="3" fillId="0" borderId="0" xfId="26" applyNumberFormat="1" applyFont="1" applyFill="1" applyBorder="1" applyAlignment="1" applyProtection="1">
      <protection hidden="1"/>
    </xf>
    <xf numFmtId="1" fontId="3" fillId="18" borderId="29" xfId="19" applyNumberFormat="1" applyFont="1" applyFill="1" applyBorder="1" applyAlignment="1" applyProtection="1">
      <alignment horizontal="center"/>
      <protection hidden="1"/>
    </xf>
    <xf numFmtId="168" fontId="2" fillId="16" borderId="29" xfId="19" applyNumberFormat="1" applyFont="1" applyFill="1" applyBorder="1" applyAlignment="1" applyProtection="1">
      <alignment horizontal="center"/>
      <protection locked="0"/>
    </xf>
    <xf numFmtId="4" fontId="3" fillId="18" borderId="31" xfId="26" applyNumberFormat="1" applyFont="1" applyFill="1" applyBorder="1" applyAlignment="1" applyProtection="1">
      <protection hidden="1"/>
    </xf>
    <xf numFmtId="4" fontId="3" fillId="18" borderId="32" xfId="26" applyNumberFormat="1" applyFont="1" applyFill="1" applyBorder="1" applyAlignment="1" applyProtection="1">
      <protection hidden="1"/>
    </xf>
    <xf numFmtId="4" fontId="2" fillId="18" borderId="29" xfId="26" applyNumberFormat="1" applyFont="1" applyFill="1" applyBorder="1" applyAlignment="1" applyProtection="1">
      <protection hidden="1"/>
    </xf>
    <xf numFmtId="0" fontId="2" fillId="18" borderId="29" xfId="19" applyFont="1" applyFill="1" applyBorder="1" applyAlignment="1" applyProtection="1">
      <alignment horizontal="center"/>
      <protection hidden="1"/>
    </xf>
    <xf numFmtId="0" fontId="3" fillId="18" borderId="31" xfId="19" applyFont="1" applyFill="1" applyBorder="1" applyAlignment="1" applyProtection="1">
      <alignment horizontal="center"/>
      <protection hidden="1"/>
    </xf>
    <xf numFmtId="0" fontId="3" fillId="18" borderId="30" xfId="19" applyFont="1" applyFill="1" applyBorder="1" applyAlignment="1" applyProtection="1">
      <alignment horizontal="center"/>
      <protection hidden="1"/>
    </xf>
    <xf numFmtId="0" fontId="3" fillId="18" borderId="32" xfId="19" applyFont="1" applyFill="1" applyBorder="1" applyAlignment="1" applyProtection="1">
      <alignment horizontal="center"/>
      <protection hidden="1"/>
    </xf>
    <xf numFmtId="0" fontId="2" fillId="18" borderId="31" xfId="19" applyFont="1" applyFill="1" applyBorder="1" applyAlignment="1" applyProtection="1">
      <alignment horizontal="center" vertical="top"/>
      <protection hidden="1"/>
    </xf>
    <xf numFmtId="0" fontId="2" fillId="18" borderId="30" xfId="19" applyFont="1" applyFill="1" applyBorder="1" applyAlignment="1" applyProtection="1">
      <alignment horizontal="center" vertical="top"/>
      <protection hidden="1"/>
    </xf>
    <xf numFmtId="0" fontId="3" fillId="18" borderId="32" xfId="19" applyFont="1" applyFill="1" applyBorder="1" applyAlignment="1" applyProtection="1">
      <alignment horizontal="center" vertical="top"/>
      <protection hidden="1"/>
    </xf>
    <xf numFmtId="164" fontId="3" fillId="18" borderId="29" xfId="26" applyNumberFormat="1" applyFont="1" applyFill="1" applyBorder="1" applyAlignment="1" applyProtection="1">
      <alignment horizontal="right" vertical="top"/>
      <protection hidden="1"/>
    </xf>
    <xf numFmtId="0" fontId="3" fillId="18" borderId="29" xfId="19" applyFont="1" applyFill="1" applyBorder="1" applyAlignment="1" applyProtection="1">
      <alignment horizontal="center"/>
      <protection hidden="1"/>
    </xf>
    <xf numFmtId="0" fontId="0" fillId="0" borderId="0" xfId="0" applyProtection="1">
      <protection hidden="1"/>
    </xf>
    <xf numFmtId="3" fontId="3" fillId="18" borderId="29" xfId="26" applyNumberFormat="1" applyFont="1" applyFill="1" applyBorder="1" applyAlignment="1" applyProtection="1">
      <alignment horizontal="center"/>
      <protection hidden="1"/>
    </xf>
    <xf numFmtId="0" fontId="0" fillId="0" borderId="21" xfId="0" applyBorder="1" applyProtection="1">
      <protection hidden="1"/>
    </xf>
    <xf numFmtId="0" fontId="0" fillId="0" borderId="0" xfId="0" applyBorder="1" applyProtection="1">
      <protection hidden="1"/>
    </xf>
    <xf numFmtId="0" fontId="0" fillId="0" borderId="16" xfId="0" applyBorder="1" applyProtection="1">
      <protection hidden="1"/>
    </xf>
    <xf numFmtId="0" fontId="0" fillId="18" borderId="0" xfId="0" applyFill="1" applyProtection="1">
      <protection hidden="1"/>
    </xf>
    <xf numFmtId="0" fontId="0" fillId="0" borderId="23" xfId="0" applyBorder="1" applyProtection="1">
      <protection hidden="1"/>
    </xf>
    <xf numFmtId="0" fontId="0" fillId="0" borderId="18" xfId="0" applyBorder="1" applyProtection="1">
      <protection hidden="1"/>
    </xf>
    <xf numFmtId="0" fontId="0" fillId="0" borderId="19" xfId="0" applyBorder="1" applyProtection="1">
      <protection hidden="1"/>
    </xf>
    <xf numFmtId="0" fontId="0" fillId="0" borderId="0" xfId="0" applyAlignment="1" applyProtection="1">
      <alignment horizontal="right"/>
      <protection hidden="1"/>
    </xf>
    <xf numFmtId="0" fontId="16" fillId="17" borderId="26" xfId="0" applyFont="1" applyFill="1" applyBorder="1" applyAlignment="1" applyProtection="1">
      <alignment horizontal="centerContinuous" vertical="center"/>
      <protection hidden="1"/>
    </xf>
    <xf numFmtId="0" fontId="16" fillId="17" borderId="33" xfId="0" applyFont="1" applyFill="1" applyBorder="1" applyAlignment="1" applyProtection="1">
      <alignment horizontal="centerContinuous" vertical="center"/>
      <protection hidden="1"/>
    </xf>
    <xf numFmtId="0" fontId="16" fillId="17" borderId="34" xfId="0" applyFont="1" applyFill="1" applyBorder="1" applyAlignment="1" applyProtection="1">
      <alignment horizontal="centerContinuous" vertical="center"/>
      <protection hidden="1"/>
    </xf>
    <xf numFmtId="0" fontId="0" fillId="0" borderId="26" xfId="0" applyBorder="1" applyProtection="1">
      <protection hidden="1"/>
    </xf>
    <xf numFmtId="0" fontId="2" fillId="0" borderId="33" xfId="0" applyFont="1" applyBorder="1" applyProtection="1">
      <protection hidden="1"/>
    </xf>
    <xf numFmtId="0" fontId="0" fillId="0" borderId="33" xfId="0" applyBorder="1" applyProtection="1">
      <protection hidden="1"/>
    </xf>
    <xf numFmtId="0" fontId="0" fillId="0" borderId="34" xfId="0" applyBorder="1" applyProtection="1">
      <protection hidden="1"/>
    </xf>
    <xf numFmtId="0" fontId="0" fillId="0" borderId="35" xfId="0" applyBorder="1" applyProtection="1">
      <protection hidden="1"/>
    </xf>
    <xf numFmtId="0" fontId="0" fillId="0" borderId="36" xfId="0" applyBorder="1" applyAlignment="1" applyProtection="1">
      <alignment horizontal="center"/>
      <protection locked="0"/>
    </xf>
    <xf numFmtId="0" fontId="2" fillId="0" borderId="0" xfId="0" applyFont="1" applyBorder="1" applyProtection="1">
      <protection hidden="1"/>
    </xf>
    <xf numFmtId="0" fontId="0" fillId="0" borderId="0" xfId="0" applyBorder="1" applyAlignment="1" applyProtection="1">
      <alignment horizontal="left" vertical="top" wrapText="1"/>
      <protection hidden="1"/>
    </xf>
    <xf numFmtId="0" fontId="0" fillId="0" borderId="35" xfId="0" applyBorder="1" applyAlignment="1" applyProtection="1">
      <alignment horizontal="center"/>
      <protection hidden="1"/>
    </xf>
    <xf numFmtId="0" fontId="2" fillId="0" borderId="10" xfId="0" applyFont="1" applyFill="1" applyBorder="1" applyProtection="1">
      <protection hidden="1"/>
    </xf>
    <xf numFmtId="0" fontId="24" fillId="0" borderId="20" xfId="14" applyBorder="1" applyAlignment="1" applyProtection="1">
      <alignment horizontal="center" vertical="center" wrapText="1"/>
      <protection locked="0"/>
    </xf>
    <xf numFmtId="0" fontId="25" fillId="0" borderId="16" xfId="13" applyBorder="1" applyAlignment="1" applyProtection="1">
      <alignment horizontal="left"/>
      <protection hidden="1"/>
    </xf>
    <xf numFmtId="0" fontId="2" fillId="0" borderId="0" xfId="0" applyFont="1" applyProtection="1">
      <protection hidden="1"/>
    </xf>
    <xf numFmtId="0" fontId="0" fillId="0" borderId="18" xfId="0" applyBorder="1"/>
    <xf numFmtId="0" fontId="4" fillId="0" borderId="0" xfId="0" applyFont="1" applyProtection="1">
      <protection hidden="1"/>
    </xf>
    <xf numFmtId="0" fontId="7" fillId="17" borderId="10" xfId="0" applyFont="1" applyFill="1" applyBorder="1" applyAlignment="1" applyProtection="1">
      <alignment horizontal="left"/>
      <protection hidden="1"/>
    </xf>
    <xf numFmtId="0" fontId="2" fillId="0" borderId="35" xfId="0" applyFont="1" applyBorder="1" applyProtection="1">
      <protection hidden="1"/>
    </xf>
    <xf numFmtId="0" fontId="2" fillId="0" borderId="37" xfId="0" applyFont="1" applyBorder="1" applyProtection="1">
      <protection hidden="1"/>
    </xf>
    <xf numFmtId="0" fontId="2" fillId="0" borderId="36" xfId="0" applyFont="1" applyFill="1" applyBorder="1" applyProtection="1">
      <protection hidden="1"/>
    </xf>
    <xf numFmtId="0" fontId="2" fillId="0" borderId="0" xfId="0" applyFont="1" applyFill="1" applyBorder="1" applyProtection="1">
      <protection hidden="1"/>
    </xf>
    <xf numFmtId="0" fontId="0" fillId="0" borderId="38" xfId="0" applyBorder="1" applyProtection="1">
      <protection hidden="1"/>
    </xf>
    <xf numFmtId="0" fontId="0" fillId="0" borderId="29" xfId="0" applyBorder="1" applyProtection="1">
      <protection hidden="1"/>
    </xf>
    <xf numFmtId="0" fontId="0" fillId="0" borderId="39" xfId="0" applyBorder="1" applyProtection="1">
      <protection hidden="1"/>
    </xf>
    <xf numFmtId="0" fontId="0" fillId="0" borderId="40" xfId="0" applyBorder="1" applyProtection="1">
      <protection hidden="1"/>
    </xf>
    <xf numFmtId="0" fontId="0" fillId="0" borderId="41" xfId="0" applyBorder="1" applyProtection="1">
      <protection hidden="1"/>
    </xf>
    <xf numFmtId="0" fontId="0" fillId="0" borderId="42" xfId="0" applyBorder="1" applyProtection="1">
      <protection hidden="1"/>
    </xf>
    <xf numFmtId="0" fontId="3" fillId="0" borderId="0" xfId="0" applyFont="1" applyAlignment="1" applyProtection="1">
      <alignment horizontal="right"/>
      <protection hidden="1"/>
    </xf>
    <xf numFmtId="0" fontId="25" fillId="0" borderId="0" xfId="15" applyFont="1" applyFill="1" applyBorder="1" applyAlignment="1" applyProtection="1">
      <protection hidden="1"/>
    </xf>
    <xf numFmtId="0" fontId="25" fillId="0" borderId="0" xfId="15" applyFont="1" applyFill="1" applyBorder="1" applyAlignment="1" applyProtection="1">
      <alignment horizontal="left"/>
      <protection hidden="1"/>
    </xf>
    <xf numFmtId="0" fontId="7" fillId="17" borderId="10" xfId="0" applyFont="1" applyFill="1" applyBorder="1" applyProtection="1">
      <protection hidden="1"/>
    </xf>
    <xf numFmtId="0" fontId="25" fillId="0" borderId="0" xfId="15" applyFont="1" applyFill="1" applyBorder="1" applyAlignment="1" applyProtection="1">
      <alignment horizontal="left"/>
      <protection hidden="1"/>
    </xf>
    <xf numFmtId="0" fontId="3" fillId="0" borderId="0" xfId="29" applyProtection="1">
      <protection hidden="1"/>
    </xf>
    <xf numFmtId="0" fontId="3" fillId="0" borderId="0" xfId="29" applyAlignment="1" applyProtection="1">
      <alignment horizontal="right"/>
      <protection hidden="1"/>
    </xf>
    <xf numFmtId="0" fontId="3" fillId="0" borderId="21" xfId="29" applyBorder="1" applyProtection="1">
      <protection hidden="1"/>
    </xf>
    <xf numFmtId="0" fontId="3" fillId="0" borderId="16" xfId="29" applyBorder="1" applyProtection="1">
      <protection hidden="1"/>
    </xf>
    <xf numFmtId="0" fontId="7" fillId="17" borderId="11" xfId="29" applyFont="1" applyFill="1" applyBorder="1" applyAlignment="1" applyProtection="1">
      <alignment horizontal="left"/>
      <protection hidden="1"/>
    </xf>
    <xf numFmtId="0" fontId="3" fillId="16" borderId="0" xfId="29" applyFill="1" applyAlignment="1" applyProtection="1">
      <alignment horizontal="left" wrapText="1"/>
      <protection hidden="1"/>
    </xf>
    <xf numFmtId="0" fontId="2" fillId="18" borderId="12" xfId="29" applyFont="1" applyFill="1" applyBorder="1" applyAlignment="1" applyProtection="1">
      <alignment horizontal="left" wrapText="1"/>
      <protection hidden="1"/>
    </xf>
    <xf numFmtId="0" fontId="2" fillId="18" borderId="13" xfId="29" applyFont="1" applyFill="1" applyBorder="1" applyAlignment="1" applyProtection="1">
      <alignment horizontal="left" wrapText="1"/>
      <protection hidden="1"/>
    </xf>
    <xf numFmtId="0" fontId="2" fillId="18" borderId="14" xfId="29" applyFont="1" applyFill="1" applyBorder="1" applyAlignment="1" applyProtection="1">
      <alignment horizontal="left" wrapText="1"/>
      <protection hidden="1"/>
    </xf>
    <xf numFmtId="0" fontId="2" fillId="18" borderId="15" xfId="29" applyFont="1" applyFill="1" applyBorder="1" applyAlignment="1" applyProtection="1">
      <alignment horizontal="left" wrapText="1"/>
      <protection hidden="1"/>
    </xf>
    <xf numFmtId="0" fontId="2" fillId="18" borderId="0" xfId="29" applyFont="1" applyFill="1" applyAlignment="1" applyProtection="1">
      <alignment horizontal="left" wrapText="1"/>
      <protection hidden="1"/>
    </xf>
    <xf numFmtId="0" fontId="2" fillId="18" borderId="16" xfId="29" applyFont="1" applyFill="1" applyBorder="1" applyAlignment="1" applyProtection="1">
      <alignment horizontal="left" wrapText="1"/>
      <protection hidden="1"/>
    </xf>
    <xf numFmtId="0" fontId="2" fillId="18" borderId="17" xfId="29" applyFont="1" applyFill="1" applyBorder="1" applyAlignment="1" applyProtection="1">
      <alignment horizontal="left" wrapText="1"/>
      <protection hidden="1"/>
    </xf>
    <xf numFmtId="0" fontId="2" fillId="18" borderId="18" xfId="29" applyFont="1" applyFill="1" applyBorder="1" applyAlignment="1" applyProtection="1">
      <alignment horizontal="left" wrapText="1"/>
      <protection hidden="1"/>
    </xf>
    <xf numFmtId="0" fontId="2" fillId="18" borderId="19" xfId="29" applyFont="1" applyFill="1" applyBorder="1" applyAlignment="1" applyProtection="1">
      <alignment horizontal="left" wrapText="1"/>
      <protection hidden="1"/>
    </xf>
    <xf numFmtId="0" fontId="3" fillId="0" borderId="23" xfId="29" applyBorder="1" applyProtection="1">
      <protection hidden="1"/>
    </xf>
    <xf numFmtId="0" fontId="3" fillId="0" borderId="18" xfId="29" applyBorder="1" applyProtection="1">
      <protection hidden="1"/>
    </xf>
    <xf numFmtId="0" fontId="3" fillId="0" borderId="19" xfId="29" applyBorder="1" applyProtection="1">
      <protection hidden="1"/>
    </xf>
    <xf numFmtId="0" fontId="3" fillId="0" borderId="27" xfId="29" applyBorder="1" applyProtection="1">
      <protection hidden="1"/>
    </xf>
    <xf numFmtId="0" fontId="3" fillId="0" borderId="13" xfId="29" applyBorder="1" applyProtection="1">
      <protection hidden="1"/>
    </xf>
    <xf numFmtId="0" fontId="3" fillId="0" borderId="28" xfId="29" applyBorder="1" applyProtection="1">
      <protection hidden="1"/>
    </xf>
    <xf numFmtId="0" fontId="7" fillId="17" borderId="25" xfId="29" applyFont="1" applyFill="1" applyBorder="1" applyAlignment="1" applyProtection="1">
      <alignment horizontal="left"/>
      <protection hidden="1"/>
    </xf>
    <xf numFmtId="0" fontId="3" fillId="0" borderId="22" xfId="29" applyBorder="1" applyProtection="1">
      <protection hidden="1"/>
    </xf>
    <xf numFmtId="0" fontId="3" fillId="18" borderId="21" xfId="29" applyFill="1" applyBorder="1" applyProtection="1">
      <protection hidden="1"/>
    </xf>
    <xf numFmtId="0" fontId="3" fillId="18" borderId="0" xfId="29" applyFill="1" applyProtection="1">
      <protection hidden="1"/>
    </xf>
    <xf numFmtId="0" fontId="3" fillId="18" borderId="13" xfId="29" applyFill="1" applyBorder="1" applyProtection="1">
      <protection hidden="1"/>
    </xf>
    <xf numFmtId="0" fontId="3" fillId="18" borderId="28" xfId="29" applyFill="1" applyBorder="1" applyProtection="1">
      <protection hidden="1"/>
    </xf>
    <xf numFmtId="0" fontId="2" fillId="18" borderId="0" xfId="19" applyFont="1" applyFill="1" applyAlignment="1" applyProtection="1">
      <alignment horizontal="left" vertical="top"/>
      <protection hidden="1"/>
    </xf>
    <xf numFmtId="0" fontId="3" fillId="18" borderId="22" xfId="29" applyFill="1" applyBorder="1" applyProtection="1">
      <protection hidden="1"/>
    </xf>
    <xf numFmtId="0" fontId="2" fillId="0" borderId="21" xfId="19" applyFont="1" applyBorder="1" applyAlignment="1" applyProtection="1">
      <alignment vertical="top"/>
      <protection hidden="1"/>
    </xf>
    <xf numFmtId="0" fontId="2" fillId="18" borderId="0" xfId="19" applyFont="1" applyFill="1" applyAlignment="1" applyProtection="1">
      <alignment vertical="top"/>
      <protection hidden="1"/>
    </xf>
    <xf numFmtId="0" fontId="2" fillId="18" borderId="0" xfId="19" applyFont="1" applyFill="1" applyAlignment="1" applyProtection="1">
      <alignment horizontal="center" vertical="top"/>
      <protection hidden="1"/>
    </xf>
    <xf numFmtId="0" fontId="2" fillId="0" borderId="22" xfId="19" applyFont="1" applyBorder="1" applyAlignment="1" applyProtection="1">
      <alignment vertical="top"/>
      <protection hidden="1"/>
    </xf>
    <xf numFmtId="0" fontId="2" fillId="0" borderId="0" xfId="19" applyFont="1" applyAlignment="1" applyProtection="1">
      <alignment vertical="top"/>
      <protection hidden="1"/>
    </xf>
    <xf numFmtId="0" fontId="2" fillId="16" borderId="29" xfId="30" quotePrefix="1" applyNumberFormat="1" applyFont="1" applyFill="1" applyBorder="1" applyAlignment="1" applyProtection="1">
      <alignment horizontal="left"/>
      <protection locked="0"/>
    </xf>
    <xf numFmtId="0" fontId="3" fillId="18" borderId="0" xfId="29" applyFill="1" applyAlignment="1" applyProtection="1">
      <alignment horizontal="left"/>
      <protection hidden="1"/>
    </xf>
    <xf numFmtId="0" fontId="3" fillId="0" borderId="21" xfId="19" applyFont="1" applyBorder="1" applyProtection="1">
      <protection hidden="1"/>
    </xf>
    <xf numFmtId="0" fontId="3" fillId="18" borderId="21" xfId="19" applyFont="1" applyFill="1" applyBorder="1" applyProtection="1">
      <protection hidden="1"/>
    </xf>
    <xf numFmtId="0" fontId="3" fillId="18" borderId="0" xfId="19" applyFont="1" applyFill="1" applyProtection="1">
      <protection hidden="1"/>
    </xf>
    <xf numFmtId="167" fontId="3" fillId="16" borderId="29" xfId="30" applyNumberFormat="1" applyFont="1" applyFill="1" applyBorder="1" applyAlignment="1" applyProtection="1">
      <protection locked="0"/>
    </xf>
    <xf numFmtId="0" fontId="3" fillId="18" borderId="22" xfId="19" applyFont="1" applyFill="1" applyBorder="1" applyProtection="1">
      <protection hidden="1"/>
    </xf>
    <xf numFmtId="0" fontId="3" fillId="0" borderId="22" xfId="19" applyFont="1" applyBorder="1" applyProtection="1">
      <protection hidden="1"/>
    </xf>
    <xf numFmtId="0" fontId="3" fillId="0" borderId="0" xfId="19" applyFont="1" applyProtection="1">
      <protection hidden="1"/>
    </xf>
    <xf numFmtId="1" fontId="3" fillId="0" borderId="0" xfId="19" applyNumberFormat="1" applyFont="1" applyProtection="1">
      <protection hidden="1"/>
    </xf>
    <xf numFmtId="170" fontId="3" fillId="0" borderId="29" xfId="19" applyNumberFormat="1" applyFont="1" applyBorder="1" applyProtection="1">
      <protection locked="0"/>
    </xf>
    <xf numFmtId="0" fontId="2" fillId="18" borderId="18" xfId="29" applyFont="1" applyFill="1" applyBorder="1" applyProtection="1">
      <protection hidden="1"/>
    </xf>
    <xf numFmtId="0" fontId="2" fillId="18" borderId="0" xfId="29" applyFont="1" applyFill="1" applyProtection="1">
      <protection hidden="1"/>
    </xf>
    <xf numFmtId="4" fontId="3" fillId="16" borderId="29" xfId="30" applyNumberFormat="1" applyFont="1" applyFill="1" applyBorder="1" applyAlignment="1" applyProtection="1">
      <protection locked="0"/>
    </xf>
    <xf numFmtId="0" fontId="3" fillId="18" borderId="0" xfId="29" quotePrefix="1" applyFill="1" applyProtection="1">
      <protection hidden="1"/>
    </xf>
    <xf numFmtId="169" fontId="3" fillId="18" borderId="0" xfId="19" quotePrefix="1" applyNumberFormat="1" applyFont="1" applyFill="1" applyProtection="1">
      <protection hidden="1"/>
    </xf>
    <xf numFmtId="0" fontId="2" fillId="18" borderId="0" xfId="19" applyFont="1" applyFill="1" applyProtection="1">
      <protection hidden="1"/>
    </xf>
    <xf numFmtId="4" fontId="2" fillId="18" borderId="29" xfId="30" applyNumberFormat="1" applyFont="1" applyFill="1" applyBorder="1" applyAlignment="1" applyProtection="1">
      <protection hidden="1"/>
    </xf>
    <xf numFmtId="4" fontId="2" fillId="18" borderId="0" xfId="30" applyNumberFormat="1" applyFont="1" applyFill="1" applyBorder="1" applyAlignment="1" applyProtection="1">
      <protection hidden="1"/>
    </xf>
    <xf numFmtId="3" fontId="3" fillId="18" borderId="29" xfId="30" applyNumberFormat="1" applyFont="1" applyFill="1" applyBorder="1" applyAlignment="1" applyProtection="1">
      <protection hidden="1"/>
    </xf>
    <xf numFmtId="3" fontId="3" fillId="18" borderId="0" xfId="30" applyNumberFormat="1" applyFont="1" applyFill="1" applyBorder="1" applyAlignment="1" applyProtection="1">
      <protection hidden="1"/>
    </xf>
    <xf numFmtId="0" fontId="13" fillId="18" borderId="0" xfId="19" applyFont="1" applyFill="1" applyProtection="1">
      <protection hidden="1"/>
    </xf>
    <xf numFmtId="0" fontId="3" fillId="18" borderId="0" xfId="19" quotePrefix="1" applyFont="1" applyFill="1" applyAlignment="1" applyProtection="1">
      <alignment horizontal="left"/>
      <protection hidden="1"/>
    </xf>
    <xf numFmtId="166" fontId="3" fillId="18" borderId="29" xfId="31" applyNumberFormat="1" applyFont="1" applyFill="1" applyBorder="1" applyAlignment="1" applyProtection="1">
      <alignment horizontal="center"/>
      <protection hidden="1"/>
    </xf>
    <xf numFmtId="1" fontId="10" fillId="18" borderId="0" xfId="19" applyNumberFormat="1" applyFont="1" applyFill="1" applyAlignment="1" applyProtection="1">
      <alignment horizontal="center"/>
      <protection hidden="1"/>
    </xf>
    <xf numFmtId="0" fontId="3" fillId="18" borderId="23" xfId="19" applyFont="1" applyFill="1" applyBorder="1" applyProtection="1">
      <protection hidden="1"/>
    </xf>
    <xf numFmtId="0" fontId="3" fillId="18" borderId="18" xfId="19" applyFont="1" applyFill="1" applyBorder="1" applyProtection="1">
      <protection hidden="1"/>
    </xf>
    <xf numFmtId="0" fontId="3" fillId="18" borderId="24" xfId="19" applyFont="1" applyFill="1" applyBorder="1" applyProtection="1">
      <protection hidden="1"/>
    </xf>
    <xf numFmtId="0" fontId="7" fillId="17" borderId="26" xfId="29" applyFont="1" applyFill="1" applyBorder="1" applyAlignment="1" applyProtection="1">
      <alignment horizontal="left"/>
      <protection hidden="1"/>
    </xf>
    <xf numFmtId="0" fontId="3" fillId="18" borderId="27" xfId="19" applyFont="1" applyFill="1" applyBorder="1" applyProtection="1">
      <protection hidden="1"/>
    </xf>
    <xf numFmtId="0" fontId="3" fillId="18" borderId="13" xfId="19" applyFont="1" applyFill="1" applyBorder="1" applyProtection="1">
      <protection hidden="1"/>
    </xf>
    <xf numFmtId="0" fontId="3" fillId="18" borderId="28" xfId="19" applyFont="1" applyFill="1" applyBorder="1" applyProtection="1">
      <protection hidden="1"/>
    </xf>
    <xf numFmtId="0" fontId="6" fillId="18" borderId="0" xfId="19" quotePrefix="1" applyFont="1" applyFill="1" applyAlignment="1" applyProtection="1">
      <alignment horizontal="left"/>
      <protection hidden="1"/>
    </xf>
    <xf numFmtId="10" fontId="2" fillId="16" borderId="29" xfId="31" applyNumberFormat="1" applyFont="1" applyFill="1" applyBorder="1" applyAlignment="1" applyProtection="1">
      <alignment horizontal="center"/>
      <protection locked="0"/>
    </xf>
    <xf numFmtId="0" fontId="3" fillId="0" borderId="23" xfId="19" applyFont="1" applyBorder="1" applyProtection="1">
      <protection hidden="1"/>
    </xf>
    <xf numFmtId="0" fontId="3" fillId="0" borderId="18" xfId="19" applyFont="1" applyBorder="1" applyProtection="1">
      <protection hidden="1"/>
    </xf>
    <xf numFmtId="0" fontId="3" fillId="0" borderId="24" xfId="19" applyFont="1" applyBorder="1" applyProtection="1">
      <protection hidden="1"/>
    </xf>
    <xf numFmtId="0" fontId="3" fillId="0" borderId="0" xfId="19" applyFont="1" applyAlignment="1" applyProtection="1">
      <alignment horizontal="right" vertical="top"/>
      <protection hidden="1"/>
    </xf>
    <xf numFmtId="0" fontId="8" fillId="0" borderId="0" xfId="29" applyFont="1" applyAlignment="1" applyProtection="1">
      <alignment horizontal="center" vertical="center"/>
      <protection hidden="1"/>
    </xf>
    <xf numFmtId="0" fontId="15" fillId="0" borderId="0" xfId="29" applyFont="1" applyAlignment="1" applyProtection="1">
      <alignment horizontal="center" vertical="center"/>
      <protection hidden="1"/>
    </xf>
    <xf numFmtId="0" fontId="3" fillId="0" borderId="0" xfId="19" applyFont="1" applyAlignment="1" applyProtection="1">
      <alignment horizontal="left" vertical="top"/>
      <protection hidden="1"/>
    </xf>
    <xf numFmtId="0" fontId="7" fillId="17" borderId="26" xfId="29" applyFont="1" applyFill="1" applyBorder="1" applyProtection="1">
      <protection hidden="1"/>
    </xf>
    <xf numFmtId="0" fontId="9" fillId="17" borderId="33" xfId="29" applyFont="1" applyFill="1" applyBorder="1" applyProtection="1">
      <protection hidden="1"/>
    </xf>
    <xf numFmtId="0" fontId="7" fillId="17" borderId="34" xfId="29" applyFont="1" applyFill="1" applyBorder="1" applyAlignment="1" applyProtection="1">
      <alignment horizontal="right"/>
      <protection hidden="1"/>
    </xf>
    <xf numFmtId="0" fontId="7" fillId="17" borderId="21" xfId="29" applyFont="1" applyFill="1" applyBorder="1" applyProtection="1">
      <protection hidden="1"/>
    </xf>
    <xf numFmtId="0" fontId="9" fillId="17" borderId="0" xfId="29" applyFont="1" applyFill="1" applyProtection="1">
      <protection hidden="1"/>
    </xf>
    <xf numFmtId="0" fontId="9" fillId="17" borderId="16" xfId="29" applyFont="1" applyFill="1" applyBorder="1" applyProtection="1">
      <protection hidden="1"/>
    </xf>
    <xf numFmtId="0" fontId="9" fillId="17" borderId="23" xfId="29" applyFont="1" applyFill="1" applyBorder="1" applyProtection="1">
      <protection hidden="1"/>
    </xf>
    <xf numFmtId="0" fontId="9" fillId="17" borderId="18" xfId="29" applyFont="1" applyFill="1" applyBorder="1" applyProtection="1">
      <protection hidden="1"/>
    </xf>
    <xf numFmtId="0" fontId="9" fillId="17" borderId="19" xfId="29" applyFont="1" applyFill="1" applyBorder="1" applyProtection="1">
      <protection hidden="1"/>
    </xf>
    <xf numFmtId="0" fontId="6" fillId="0" borderId="0" xfId="19" applyFont="1" applyAlignment="1" applyProtection="1">
      <alignment horizontal="left" vertical="top"/>
      <protection hidden="1"/>
    </xf>
    <xf numFmtId="0" fontId="2" fillId="0" borderId="0" xfId="19" applyFont="1" applyAlignment="1" applyProtection="1">
      <alignment horizontal="left" vertical="top"/>
      <protection hidden="1"/>
    </xf>
    <xf numFmtId="0" fontId="2" fillId="0" borderId="0" xfId="19" applyFont="1" applyAlignment="1" applyProtection="1">
      <alignment horizontal="center" vertical="top"/>
      <protection hidden="1"/>
    </xf>
    <xf numFmtId="0" fontId="3" fillId="0" borderId="0" xfId="19" applyFont="1" applyAlignment="1" applyProtection="1">
      <alignment horizontal="center" vertical="top"/>
      <protection hidden="1"/>
    </xf>
    <xf numFmtId="0" fontId="3" fillId="0" borderId="0" xfId="19" applyFont="1" applyAlignment="1" applyProtection="1">
      <alignment vertical="top"/>
      <protection hidden="1"/>
    </xf>
    <xf numFmtId="0" fontId="3" fillId="0" borderId="0" xfId="19" applyFont="1" applyAlignment="1" applyProtection="1">
      <alignment horizontal="center"/>
      <protection hidden="1"/>
    </xf>
    <xf numFmtId="4" fontId="37" fillId="18" borderId="30" xfId="26" applyNumberFormat="1" applyFont="1" applyFill="1" applyBorder="1" applyAlignment="1" applyProtection="1">
      <alignment horizontal="center"/>
      <protection hidden="1"/>
    </xf>
    <xf numFmtId="4" fontId="37" fillId="18" borderId="32" xfId="26" applyNumberFormat="1" applyFont="1" applyFill="1" applyBorder="1" applyAlignment="1" applyProtection="1">
      <alignment horizontal="center"/>
      <protection hidden="1"/>
    </xf>
    <xf numFmtId="0" fontId="2" fillId="0" borderId="0" xfId="19" applyFont="1" applyAlignment="1" applyProtection="1">
      <alignment horizontal="center"/>
      <protection hidden="1"/>
    </xf>
    <xf numFmtId="4" fontId="13" fillId="0" borderId="0" xfId="26" applyNumberFormat="1" applyFont="1" applyFill="1" applyBorder="1" applyAlignment="1" applyProtection="1">
      <alignment horizontal="right"/>
      <protection hidden="1"/>
    </xf>
    <xf numFmtId="0" fontId="2" fillId="0" borderId="0" xfId="19" applyFont="1" applyProtection="1">
      <protection hidden="1"/>
    </xf>
    <xf numFmtId="4" fontId="9" fillId="0" borderId="0" xfId="26" applyNumberFormat="1" applyFont="1" applyFill="1" applyBorder="1" applyAlignment="1" applyProtection="1">
      <protection hidden="1"/>
    </xf>
    <xf numFmtId="3" fontId="3" fillId="0" borderId="0" xfId="26" applyNumberFormat="1" applyFont="1" applyFill="1" applyBorder="1" applyAlignment="1" applyProtection="1">
      <alignment horizontal="center"/>
      <protection hidden="1"/>
    </xf>
    <xf numFmtId="0" fontId="25" fillId="0" borderId="0" xfId="15" applyNumberFormat="1" applyFont="1" applyFill="1" applyBorder="1" applyAlignment="1" applyProtection="1">
      <alignment horizontal="center"/>
      <protection hidden="1"/>
    </xf>
    <xf numFmtId="0" fontId="7" fillId="17" borderId="11" xfId="0" applyFont="1" applyFill="1" applyBorder="1" applyAlignment="1" applyProtection="1">
      <alignment horizontal="left" wrapText="1"/>
      <protection hidden="1"/>
    </xf>
    <xf numFmtId="0" fontId="7" fillId="17" borderId="10" xfId="0" applyFont="1" applyFill="1" applyBorder="1" applyAlignment="1" applyProtection="1">
      <alignment horizontal="left" wrapText="1"/>
      <protection hidden="1"/>
    </xf>
    <xf numFmtId="0" fontId="1" fillId="0" borderId="25" xfId="0" applyFont="1" applyFill="1" applyBorder="1" applyAlignment="1" applyProtection="1">
      <alignment horizontal="center"/>
      <protection hidden="1"/>
    </xf>
    <xf numFmtId="0" fontId="1" fillId="0" borderId="43" xfId="0" applyFont="1" applyFill="1" applyBorder="1" applyAlignment="1" applyProtection="1">
      <alignment horizontal="center"/>
      <protection hidden="1"/>
    </xf>
    <xf numFmtId="0" fontId="0" fillId="0" borderId="0" xfId="0" applyBorder="1" applyAlignment="1" applyProtection="1">
      <alignment horizontal="left" vertical="top" wrapText="1"/>
      <protection hidden="1"/>
    </xf>
    <xf numFmtId="0" fontId="2" fillId="16" borderId="11" xfId="29" applyFont="1" applyFill="1" applyBorder="1" applyAlignment="1" applyProtection="1">
      <alignment horizontal="left"/>
      <protection locked="0"/>
    </xf>
    <xf numFmtId="0" fontId="2" fillId="16" borderId="10" xfId="29" applyFont="1" applyFill="1" applyBorder="1" applyAlignment="1" applyProtection="1">
      <alignment horizontal="left"/>
      <protection locked="0"/>
    </xf>
    <xf numFmtId="0" fontId="2" fillId="16" borderId="20" xfId="29" applyFont="1" applyFill="1" applyBorder="1" applyAlignment="1" applyProtection="1">
      <alignment horizontal="left"/>
      <protection locked="0"/>
    </xf>
    <xf numFmtId="0" fontId="7" fillId="17" borderId="44" xfId="29" applyFont="1" applyFill="1" applyBorder="1" applyAlignment="1" applyProtection="1">
      <alignment horizontal="left" wrapText="1"/>
      <protection hidden="1"/>
    </xf>
    <xf numFmtId="0" fontId="7" fillId="17" borderId="45" xfId="29" applyFont="1" applyFill="1" applyBorder="1" applyAlignment="1" applyProtection="1">
      <alignment horizontal="left" wrapText="1"/>
      <protection hidden="1"/>
    </xf>
    <xf numFmtId="0" fontId="25" fillId="0" borderId="0" xfId="15" applyFont="1" applyFill="1" applyBorder="1" applyAlignment="1" applyProtection="1">
      <alignment horizontal="left"/>
      <protection hidden="1"/>
    </xf>
    <xf numFmtId="0" fontId="16" fillId="17" borderId="25" xfId="29" applyFont="1" applyFill="1" applyBorder="1" applyAlignment="1" applyProtection="1">
      <alignment horizontal="center" vertical="center"/>
      <protection hidden="1"/>
    </xf>
    <xf numFmtId="0" fontId="16" fillId="17" borderId="46" xfId="29" applyFont="1" applyFill="1" applyBorder="1" applyAlignment="1" applyProtection="1">
      <alignment horizontal="center" vertical="center"/>
      <protection hidden="1"/>
    </xf>
    <xf numFmtId="0" fontId="16" fillId="17" borderId="43" xfId="29" applyFont="1" applyFill="1" applyBorder="1" applyAlignment="1" applyProtection="1">
      <alignment horizontal="center" vertical="center"/>
      <protection hidden="1"/>
    </xf>
    <xf numFmtId="0" fontId="7" fillId="17" borderId="10" xfId="29" applyFont="1" applyFill="1" applyBorder="1" applyAlignment="1" applyProtection="1">
      <alignment horizontal="left" wrapText="1"/>
      <protection hidden="1"/>
    </xf>
    <xf numFmtId="0" fontId="7" fillId="17" borderId="20" xfId="29" applyFont="1" applyFill="1" applyBorder="1" applyAlignment="1" applyProtection="1">
      <alignment horizontal="left" wrapText="1"/>
      <protection hidden="1"/>
    </xf>
    <xf numFmtId="49" fontId="3" fillId="16" borderId="11" xfId="29" applyNumberFormat="1" applyFill="1" applyBorder="1" applyAlignment="1" applyProtection="1">
      <alignment horizontal="left"/>
      <protection locked="0"/>
    </xf>
    <xf numFmtId="49" fontId="3" fillId="16" borderId="10" xfId="29" applyNumberFormat="1" applyFill="1" applyBorder="1" applyAlignment="1" applyProtection="1">
      <alignment horizontal="left"/>
      <protection locked="0"/>
    </xf>
    <xf numFmtId="49" fontId="3" fillId="16" borderId="20" xfId="29" applyNumberFormat="1" applyFill="1" applyBorder="1" applyAlignment="1" applyProtection="1">
      <alignment horizontal="left"/>
      <protection locked="0"/>
    </xf>
    <xf numFmtId="0" fontId="7" fillId="17" borderId="46" xfId="29" applyFont="1" applyFill="1" applyBorder="1" applyAlignment="1" applyProtection="1">
      <alignment horizontal="left" wrapText="1"/>
      <protection hidden="1"/>
    </xf>
    <xf numFmtId="0" fontId="7" fillId="17" borderId="43" xfId="29" applyFont="1" applyFill="1" applyBorder="1" applyAlignment="1" applyProtection="1">
      <alignment horizontal="left" wrapText="1"/>
      <protection hidden="1"/>
    </xf>
    <xf numFmtId="0" fontId="25" fillId="0" borderId="0" xfId="15" applyNumberFormat="1" applyFont="1" applyFill="1" applyBorder="1" applyAlignment="1" applyProtection="1">
      <alignment horizontal="left"/>
      <protection hidden="1"/>
    </xf>
    <xf numFmtId="0" fontId="7" fillId="17" borderId="33" xfId="29" applyFont="1" applyFill="1" applyBorder="1" applyAlignment="1" applyProtection="1">
      <alignment horizontal="center"/>
      <protection hidden="1"/>
    </xf>
    <xf numFmtId="0" fontId="16" fillId="17" borderId="0" xfId="29" applyFont="1" applyFill="1" applyAlignment="1" applyProtection="1">
      <alignment horizontal="center"/>
      <protection hidden="1"/>
    </xf>
    <xf numFmtId="0" fontId="14" fillId="0" borderId="18" xfId="19" applyFont="1" applyBorder="1" applyAlignment="1" applyProtection="1">
      <alignment horizontal="left" vertical="top"/>
      <protection hidden="1"/>
    </xf>
    <xf numFmtId="0" fontId="8" fillId="17" borderId="25" xfId="29" applyFont="1" applyFill="1" applyBorder="1" applyAlignment="1" applyProtection="1">
      <alignment horizontal="center" vertical="center"/>
      <protection hidden="1"/>
    </xf>
    <xf numFmtId="0" fontId="3" fillId="0" borderId="46" xfId="29" applyBorder="1" applyAlignment="1" applyProtection="1">
      <alignment horizontal="center" vertical="center"/>
      <protection hidden="1"/>
    </xf>
    <xf numFmtId="0" fontId="3" fillId="0" borderId="43" xfId="29" applyBorder="1" applyAlignment="1" applyProtection="1">
      <alignment horizontal="center" vertical="center"/>
      <protection hidden="1"/>
    </xf>
    <xf numFmtId="164" fontId="2" fillId="18" borderId="11" xfId="26" applyNumberFormat="1" applyFont="1" applyFill="1" applyBorder="1" applyAlignment="1" applyProtection="1">
      <alignment horizontal="center" vertical="top"/>
      <protection hidden="1"/>
    </xf>
    <xf numFmtId="164" fontId="2" fillId="18" borderId="20" xfId="26" applyNumberFormat="1" applyFont="1" applyFill="1" applyBorder="1" applyAlignment="1" applyProtection="1">
      <alignment horizontal="center" vertical="top"/>
      <protection hidden="1"/>
    </xf>
    <xf numFmtId="164" fontId="2" fillId="18" borderId="10" xfId="26" applyNumberFormat="1" applyFont="1" applyFill="1" applyBorder="1" applyAlignment="1" applyProtection="1">
      <alignment horizontal="center" vertical="top"/>
      <protection hidden="1"/>
    </xf>
    <xf numFmtId="0" fontId="35" fillId="17" borderId="25" xfId="0" applyFont="1" applyFill="1" applyBorder="1" applyAlignment="1" applyProtection="1">
      <alignment horizontal="center" vertical="center"/>
      <protection hidden="1"/>
    </xf>
    <xf numFmtId="0" fontId="35" fillId="17" borderId="46" xfId="0" applyFont="1" applyFill="1" applyBorder="1" applyAlignment="1" applyProtection="1">
      <alignment horizontal="center" vertical="center"/>
      <protection hidden="1"/>
    </xf>
    <xf numFmtId="0" fontId="35" fillId="17" borderId="43" xfId="0" applyFont="1" applyFill="1" applyBorder="1" applyAlignment="1" applyProtection="1">
      <alignment horizontal="center" vertical="center"/>
      <protection hidden="1"/>
    </xf>
    <xf numFmtId="0" fontId="24" fillId="0" borderId="0" xfId="14" applyAlignment="1" applyProtection="1">
      <alignment horizontal="left"/>
      <protection hidden="1"/>
    </xf>
  </cellXfs>
  <cellStyles count="32">
    <cellStyle name="Akzent1" xfId="1" builtinId="29" customBuiltin="1"/>
    <cellStyle name="Akzent2" xfId="2" builtinId="33" customBuiltin="1"/>
    <cellStyle name="Akzent3" xfId="3" builtinId="37" customBuiltin="1"/>
    <cellStyle name="Akzent4" xfId="4" builtinId="41" customBuiltin="1"/>
    <cellStyle name="Akzent5" xfId="5" builtinId="45" customBuiltin="1"/>
    <cellStyle name="Akzent6" xfId="6" builtinId="49" customBuiltin="1"/>
    <cellStyle name="Ausgabe" xfId="7" builtinId="21" customBuiltin="1"/>
    <cellStyle name="Berechnung" xfId="8" builtinId="22" customBuiltin="1"/>
    <cellStyle name="Eingabe" xfId="9" builtinId="20" customBuiltin="1"/>
    <cellStyle name="Ergebnis" xfId="10" builtinId="25" customBuiltin="1"/>
    <cellStyle name="Erklärender Text" xfId="11" builtinId="53" customBuiltin="1"/>
    <cellStyle name="Gut" xfId="12" builtinId="26" customBuiltin="1"/>
    <cellStyle name="Hyperlink_Fluktuationsquotenrechner_PEO" xfId="13" xr:uid="{00000000-0005-0000-0000-00000C000000}"/>
    <cellStyle name="Hyperlink_Grunderwerbsteuerrechner" xfId="14" xr:uid="{00000000-0005-0000-0000-00000D000000}"/>
    <cellStyle name="Link" xfId="15" builtinId="8"/>
    <cellStyle name="Neutral" xfId="16" builtinId="28" customBuiltin="1"/>
    <cellStyle name="Notiz" xfId="17" builtinId="10" customBuiltin="1"/>
    <cellStyle name="Prozent 2" xfId="31" xr:uid="{00000000-0005-0000-0000-000011000000}"/>
    <cellStyle name="Schlecht" xfId="18" builtinId="27" customBuiltin="1"/>
    <cellStyle name="Standard" xfId="0" builtinId="0"/>
    <cellStyle name="Standard 2" xfId="29" xr:uid="{00000000-0005-0000-0000-000014000000}"/>
    <cellStyle name="Standard_Mappe2" xfId="19" xr:uid="{00000000-0005-0000-0000-000015000000}"/>
    <cellStyle name="Überschrift" xfId="20" builtinId="15" customBuiltin="1"/>
    <cellStyle name="Überschrift 1" xfId="21" builtinId="16" customBuiltin="1"/>
    <cellStyle name="Überschrift 2" xfId="22" builtinId="17" customBuiltin="1"/>
    <cellStyle name="Überschrift 3" xfId="23" builtinId="18" customBuiltin="1"/>
    <cellStyle name="Überschrift 4" xfId="24" builtinId="19" customBuiltin="1"/>
    <cellStyle name="Verknüpfte Zelle" xfId="25" builtinId="24" customBuiltin="1"/>
    <cellStyle name="Währung 2" xfId="30" xr:uid="{00000000-0005-0000-0000-00001C000000}"/>
    <cellStyle name="Währung_Mappe2" xfId="26" xr:uid="{00000000-0005-0000-0000-00001D000000}"/>
    <cellStyle name="Warnender Text" xfId="27" builtinId="11" customBuiltin="1"/>
    <cellStyle name="Zelle überprüfen" xfId="28" builtinId="23" customBuiltin="1"/>
  </cellStyles>
  <dxfs count="7">
    <dxf>
      <font>
        <condense val="0"/>
        <extend val="0"/>
        <color indexed="53"/>
      </font>
    </dxf>
    <dxf>
      <font>
        <b/>
        <i val="0"/>
        <condense val="0"/>
        <extend val="0"/>
        <color indexed="10"/>
      </font>
      <fill>
        <patternFill>
          <bgColor indexed="13"/>
        </patternFill>
      </fill>
      <border>
        <left/>
        <right/>
        <top/>
        <bottom/>
      </border>
    </dxf>
    <dxf>
      <font>
        <condense val="0"/>
        <extend val="0"/>
        <color indexed="55"/>
      </font>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condense val="0"/>
        <extend val="0"/>
        <color indexed="55"/>
      </font>
    </dxf>
    <dxf>
      <font>
        <condense val="0"/>
        <extend val="0"/>
        <color indexed="53"/>
      </font>
    </dxf>
    <dxf>
      <font>
        <b/>
        <i val="0"/>
        <condense val="0"/>
        <extend val="0"/>
        <color indexed="10"/>
      </font>
      <fill>
        <patternFill>
          <bgColor indexed="13"/>
        </patternFill>
      </fill>
      <border>
        <left/>
        <right/>
        <top/>
        <bottom/>
      </border>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6B9535"/>
      <rgbColor rgb="00EBC2A6"/>
      <rgbColor rgb="00666699"/>
      <rgbColor rgb="00969696"/>
      <rgbColor rgb="00003366"/>
      <rgbColor rgb="00339966"/>
      <rgbColor rgb="00003300"/>
      <rgbColor rgb="00333300"/>
      <rgbColor rgb="00BD1332"/>
      <rgbColor rgb="00993366"/>
      <rgbColor rgb="00333399"/>
      <rgbColor rgb="00333333"/>
    </indexedColors>
    <mruColors>
      <color rgb="FFFFCC66"/>
      <color rgb="FFFFCC99"/>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microsoft.com/office/2006/relationships/vbaProject" Target="vbaProject.bin"/></Relationships>
</file>

<file path=xl/ctrlProps/ctrlProp1.xml><?xml version="1.0" encoding="utf-8"?>
<formControlPr xmlns="http://schemas.microsoft.com/office/spreadsheetml/2009/9/main" objectType="List" dx="22" fmlaLink="$N$9" fmlaRange="Parameter_Intern!$C$5:$C$8" noThreeD="1" sel="1" val="0"/>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1</xdr:col>
      <xdr:colOff>6350</xdr:colOff>
      <xdr:row>5</xdr:row>
      <xdr:rowOff>0</xdr:rowOff>
    </xdr:from>
    <xdr:to>
      <xdr:col>9</xdr:col>
      <xdr:colOff>76238</xdr:colOff>
      <xdr:row>6</xdr:row>
      <xdr:rowOff>350087</xdr:rowOff>
    </xdr:to>
    <xdr:sp macro="" textlink="">
      <xdr:nvSpPr>
        <xdr:cNvPr id="13313" name="Text 2">
          <a:extLst>
            <a:ext uri="{FF2B5EF4-FFF2-40B4-BE49-F238E27FC236}">
              <a16:creationId xmlns:a16="http://schemas.microsoft.com/office/drawing/2014/main" id="{00000000-0008-0000-0000-000001340000}"/>
            </a:ext>
          </a:extLst>
        </xdr:cNvPr>
        <xdr:cNvSpPr txBox="1">
          <a:spLocks noChangeArrowheads="1"/>
        </xdr:cNvSpPr>
      </xdr:nvSpPr>
      <xdr:spPr bwMode="auto">
        <a:xfrm>
          <a:off x="771525" y="485775"/>
          <a:ext cx="4581525" cy="695325"/>
        </a:xfrm>
        <a:prstGeom prst="rect">
          <a:avLst/>
        </a:prstGeom>
        <a:solidFill>
          <a:srgbClr val="EBC2A6"/>
        </a:solidFill>
        <a:ln w="9525">
          <a:noFill/>
          <a:miter lim="800000"/>
          <a:headEnd/>
          <a:tailEnd/>
        </a:ln>
      </xdr:spPr>
      <xdr:txBody>
        <a:bodyPr vertOverflow="clip" wrap="square" lIns="27432" tIns="22860" rIns="0" bIns="0" anchor="t" upright="1"/>
        <a:lstStyle/>
        <a:p>
          <a:pPr algn="l" rtl="0">
            <a:defRPr sz="1000"/>
          </a:pPr>
          <a:r>
            <a:rPr lang="de-DE" sz="1000" b="0" i="0" u="none" strike="noStrike" baseline="0">
              <a:solidFill>
                <a:srgbClr val="000000"/>
              </a:solidFill>
              <a:latin typeface="Arial"/>
              <a:cs typeface="Arial"/>
            </a:rPr>
            <a:t>Mit dem Tool "</a:t>
          </a:r>
          <a:r>
            <a:rPr lang="de-DE" sz="1000" b="1" i="0" u="none" strike="noStrike" baseline="0">
              <a:solidFill>
                <a:srgbClr val="000000"/>
              </a:solidFill>
              <a:latin typeface="Arial"/>
              <a:cs typeface="Arial"/>
            </a:rPr>
            <a:t>Abschreibungsvorteile</a:t>
          </a:r>
          <a:r>
            <a:rPr lang="de-DE" sz="1000" b="0" i="0" u="none" strike="noStrike" baseline="0">
              <a:solidFill>
                <a:srgbClr val="000000"/>
              </a:solidFill>
              <a:latin typeface="Arial"/>
              <a:cs typeface="Arial"/>
            </a:rPr>
            <a:t>" können Sie die Höhe der linearen und degressiven Abschreibungen für Ihr Anlagevermögen ermitteln.</a:t>
          </a:r>
        </a:p>
      </xdr:txBody>
    </xdr:sp>
    <xdr:clientData/>
  </xdr:twoCellAnchor>
  <xdr:twoCellAnchor>
    <xdr:from>
      <xdr:col>6</xdr:col>
      <xdr:colOff>31750</xdr:colOff>
      <xdr:row>16</xdr:row>
      <xdr:rowOff>0</xdr:rowOff>
    </xdr:from>
    <xdr:to>
      <xdr:col>7</xdr:col>
      <xdr:colOff>63500</xdr:colOff>
      <xdr:row>17</xdr:row>
      <xdr:rowOff>6350</xdr:rowOff>
    </xdr:to>
    <xdr:sp macro="" textlink="">
      <xdr:nvSpPr>
        <xdr:cNvPr id="13406" name="AutoShape 4">
          <a:extLst>
            <a:ext uri="{FF2B5EF4-FFF2-40B4-BE49-F238E27FC236}">
              <a16:creationId xmlns:a16="http://schemas.microsoft.com/office/drawing/2014/main" id="{00000000-0008-0000-0000-00005E340000}"/>
            </a:ext>
          </a:extLst>
        </xdr:cNvPr>
        <xdr:cNvSpPr>
          <a:spLocks noChangeArrowheads="1"/>
        </xdr:cNvSpPr>
      </xdr:nvSpPr>
      <xdr:spPr bwMode="auto">
        <a:xfrm rot="5400000">
          <a:off x="3530600" y="3035300"/>
          <a:ext cx="488950" cy="209550"/>
        </a:xfrm>
        <a:prstGeom prst="triangle">
          <a:avLst>
            <a:gd name="adj" fmla="val 50000"/>
          </a:avLst>
        </a:prstGeom>
        <a:solidFill>
          <a:srgbClr val="BD1332"/>
        </a:solidFill>
        <a:ln w="9525">
          <a:solidFill>
            <a:srgbClr val="000000"/>
          </a:solidFill>
          <a:miter lim="800000"/>
          <a:headEnd/>
          <a:tailEnd/>
        </a:ln>
      </xdr:spPr>
    </xdr:sp>
    <xdr:clientData/>
  </xdr:twoCellAnchor>
  <xdr:twoCellAnchor>
    <xdr:from>
      <xdr:col>1</xdr:col>
      <xdr:colOff>0</xdr:colOff>
      <xdr:row>20</xdr:row>
      <xdr:rowOff>0</xdr:rowOff>
    </xdr:from>
    <xdr:to>
      <xdr:col>10</xdr:col>
      <xdr:colOff>0</xdr:colOff>
      <xdr:row>37</xdr:row>
      <xdr:rowOff>66675</xdr:rowOff>
    </xdr:to>
    <xdr:sp macro="" textlink="">
      <xdr:nvSpPr>
        <xdr:cNvPr id="13316" name="Text Box 6">
          <a:extLst>
            <a:ext uri="{FF2B5EF4-FFF2-40B4-BE49-F238E27FC236}">
              <a16:creationId xmlns:a16="http://schemas.microsoft.com/office/drawing/2014/main" id="{00000000-0008-0000-0000-000004340000}"/>
            </a:ext>
          </a:extLst>
        </xdr:cNvPr>
        <xdr:cNvSpPr txBox="1">
          <a:spLocks noChangeArrowheads="1"/>
        </xdr:cNvSpPr>
      </xdr:nvSpPr>
      <xdr:spPr bwMode="auto">
        <a:xfrm>
          <a:off x="800100" y="3886200"/>
          <a:ext cx="4800600" cy="2819400"/>
        </a:xfrm>
        <a:prstGeom prst="rect">
          <a:avLst/>
        </a:prstGeom>
        <a:solidFill>
          <a:srgbClr val="EBC2A6"/>
        </a:solidFill>
        <a:ln w="9525">
          <a:solidFill>
            <a:srgbClr val="000000"/>
          </a:solidFill>
          <a:miter lim="800000"/>
          <a:headEnd/>
          <a:tailEnd/>
        </a:ln>
      </xdr:spPr>
      <xdr:txBody>
        <a:bodyPr vertOverflow="clip" wrap="square" lIns="27432" tIns="22860" rIns="27432" bIns="22860" anchor="t" upright="1"/>
        <a:lstStyle/>
        <a:p>
          <a:pPr algn="l" rtl="0">
            <a:lnSpc>
              <a:spcPts val="1100"/>
            </a:lnSpc>
            <a:defRPr sz="1000"/>
          </a:pPr>
          <a:endParaRPr lang="de-DE" sz="1000" b="0" i="0" u="none" strike="noStrike" baseline="0">
            <a:solidFill>
              <a:srgbClr val="000000"/>
            </a:solidFill>
            <a:latin typeface="Arial"/>
            <a:cs typeface="Arial"/>
          </a:endParaRPr>
        </a:p>
        <a:p>
          <a:pPr algn="l" rtl="0">
            <a:defRPr sz="1000"/>
          </a:pPr>
          <a:r>
            <a:rPr lang="de-DE" sz="1000" b="0" i="0" u="none" strike="noStrike" baseline="0">
              <a:solidFill>
                <a:srgbClr val="000000"/>
              </a:solidFill>
              <a:latin typeface="Arial"/>
              <a:cs typeface="Arial"/>
            </a:rPr>
            <a:t>Damit diese </a:t>
          </a:r>
          <a:r>
            <a:rPr lang="de-DE" sz="1000" b="1" i="0" u="none" strike="noStrike" baseline="0">
              <a:solidFill>
                <a:srgbClr val="000000"/>
              </a:solidFill>
              <a:latin typeface="Arial"/>
              <a:cs typeface="Arial"/>
            </a:rPr>
            <a:t>Anwendung funktioniert </a:t>
          </a:r>
          <a:r>
            <a:rPr lang="de-DE" sz="1000" b="0" i="0" u="none" strike="noStrike" baseline="0">
              <a:solidFill>
                <a:srgbClr val="000000"/>
              </a:solidFill>
              <a:latin typeface="Arial"/>
              <a:cs typeface="Arial"/>
            </a:rPr>
            <a:t>müssen die </a:t>
          </a:r>
          <a:r>
            <a:rPr lang="de-DE" sz="1000" b="1" i="0" u="none" strike="noStrike" baseline="0">
              <a:solidFill>
                <a:srgbClr val="000000"/>
              </a:solidFill>
              <a:latin typeface="Arial"/>
              <a:cs typeface="Arial"/>
            </a:rPr>
            <a:t>Makro-Einstellungen </a:t>
          </a:r>
          <a:r>
            <a:rPr lang="de-DE" sz="1000" b="0" i="0" u="none" strike="noStrike" baseline="0">
              <a:solidFill>
                <a:srgbClr val="000000"/>
              </a:solidFill>
              <a:latin typeface="Arial"/>
              <a:cs typeface="Arial"/>
            </a:rPr>
            <a:t>auf "niedrig" eingestellt sein.</a:t>
          </a:r>
        </a:p>
        <a:p>
          <a:pPr algn="l" rtl="0">
            <a:defRPr sz="1000"/>
          </a:pPr>
          <a:endParaRPr lang="de-DE" sz="1000" b="0" i="0" u="none" strike="noStrike" baseline="0">
            <a:solidFill>
              <a:srgbClr val="000000"/>
            </a:solidFill>
            <a:latin typeface="Arial"/>
            <a:cs typeface="Arial"/>
          </a:endParaRPr>
        </a:p>
        <a:p>
          <a:pPr rtl="0"/>
          <a:r>
            <a:rPr lang="de-DE" sz="1100" b="0" i="0" baseline="0">
              <a:effectLst/>
              <a:latin typeface="+mn-lt"/>
              <a:ea typeface="+mn-ea"/>
              <a:cs typeface="+mn-cs"/>
            </a:rPr>
            <a:t>Klicken Sie bei neueren Excel-Versionen alternativ auf </a:t>
          </a:r>
          <a:r>
            <a:rPr lang="de-DE" sz="1100" b="1" i="0" baseline="0">
              <a:effectLst/>
              <a:latin typeface="+mn-lt"/>
              <a:ea typeface="+mn-ea"/>
              <a:cs typeface="+mn-cs"/>
            </a:rPr>
            <a:t>"Inhalt aktivieren".</a:t>
          </a:r>
          <a:endParaRPr lang="de-DE" sz="1000">
            <a:effectLst/>
          </a:endParaRPr>
        </a:p>
      </xdr:txBody>
    </xdr:sp>
    <xdr:clientData/>
  </xdr:twoCellAnchor>
  <mc:AlternateContent xmlns:mc="http://schemas.openxmlformats.org/markup-compatibility/2006">
    <mc:Choice xmlns:a14="http://schemas.microsoft.com/office/drawing/2010/main" Requires="a14">
      <xdr:twoCellAnchor editAs="oneCell">
        <xdr:from>
          <xdr:col>3</xdr:col>
          <xdr:colOff>0</xdr:colOff>
          <xdr:row>9</xdr:row>
          <xdr:rowOff>28575</xdr:rowOff>
        </xdr:from>
        <xdr:to>
          <xdr:col>5</xdr:col>
          <xdr:colOff>0</xdr:colOff>
          <xdr:row>15</xdr:row>
          <xdr:rowOff>66675</xdr:rowOff>
        </xdr:to>
        <xdr:sp macro="" textlink="">
          <xdr:nvSpPr>
            <xdr:cNvPr id="13318" name="List Box 6" hidden="1">
              <a:extLst>
                <a:ext uri="{63B3BB69-23CF-44E3-9099-C40C66FF867C}">
                  <a14:compatExt spid="_x0000_s13318"/>
                </a:ext>
                <a:ext uri="{FF2B5EF4-FFF2-40B4-BE49-F238E27FC236}">
                  <a16:creationId xmlns:a16="http://schemas.microsoft.com/office/drawing/2014/main" id="{00000000-0008-0000-0000-000006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8</xdr:col>
      <xdr:colOff>19050</xdr:colOff>
      <xdr:row>50</xdr:row>
      <xdr:rowOff>152400</xdr:rowOff>
    </xdr:from>
    <xdr:to>
      <xdr:col>11</xdr:col>
      <xdr:colOff>19050</xdr:colOff>
      <xdr:row>52</xdr:row>
      <xdr:rowOff>95250</xdr:rowOff>
    </xdr:to>
    <xdr:pic macro="[0]!DieseArbeitsmappe.AnspringenBerechnung">
      <xdr:nvPicPr>
        <xdr:cNvPr id="4" name="Picture 4">
          <a:extLst>
            <a:ext uri="{FF2B5EF4-FFF2-40B4-BE49-F238E27FC236}">
              <a16:creationId xmlns:a16="http://schemas.microsoft.com/office/drawing/2014/main" id="{00000000-0008-0000-0100-000004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76800" y="6553200"/>
          <a:ext cx="131445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581025</xdr:colOff>
      <xdr:row>35</xdr:row>
      <xdr:rowOff>190500</xdr:rowOff>
    </xdr:from>
    <xdr:to>
      <xdr:col>12</xdr:col>
      <xdr:colOff>66225</xdr:colOff>
      <xdr:row>37</xdr:row>
      <xdr:rowOff>94950</xdr:rowOff>
    </xdr:to>
    <xdr:pic macro="[0]!DieseArbeitsmappe.AnspringenEingaben">
      <xdr:nvPicPr>
        <xdr:cNvPr id="3" name="Picture 3">
          <a:extLst>
            <a:ext uri="{FF2B5EF4-FFF2-40B4-BE49-F238E27FC236}">
              <a16:creationId xmlns:a16="http://schemas.microsoft.com/office/drawing/2014/main" id="{00000000-0008-0000-0200-000003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81625" y="5572125"/>
          <a:ext cx="1314000" cy="266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0</xdr:colOff>
      <xdr:row>50</xdr:row>
      <xdr:rowOff>101600</xdr:rowOff>
    </xdr:from>
    <xdr:to>
      <xdr:col>11</xdr:col>
      <xdr:colOff>0</xdr:colOff>
      <xdr:row>52</xdr:row>
      <xdr:rowOff>44450</xdr:rowOff>
    </xdr:to>
    <xdr:pic macro="[0]!DieseArbeitsmappe.AnspringenBerechnung">
      <xdr:nvPicPr>
        <xdr:cNvPr id="17465" name="Picture 4">
          <a:extLst>
            <a:ext uri="{FF2B5EF4-FFF2-40B4-BE49-F238E27FC236}">
              <a16:creationId xmlns:a16="http://schemas.microsoft.com/office/drawing/2014/main" id="{00000000-0008-0000-0300-00003944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70450" y="5321300"/>
          <a:ext cx="1371600" cy="26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120649</xdr:colOff>
      <xdr:row>50</xdr:row>
      <xdr:rowOff>101600</xdr:rowOff>
    </xdr:from>
    <xdr:to>
      <xdr:col>7</xdr:col>
      <xdr:colOff>434524</xdr:colOff>
      <xdr:row>52</xdr:row>
      <xdr:rowOff>44450</xdr:rowOff>
    </xdr:to>
    <xdr:pic macro="[0]!DieseArbeitsmappe.AnspringenEingaben">
      <xdr:nvPicPr>
        <xdr:cNvPr id="17466" name="Picture 3">
          <a:extLst>
            <a:ext uri="{FF2B5EF4-FFF2-40B4-BE49-F238E27FC236}">
              <a16:creationId xmlns:a16="http://schemas.microsoft.com/office/drawing/2014/main" id="{00000000-0008-0000-0300-00003A44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216274" y="5321300"/>
          <a:ext cx="13140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76200</xdr:colOff>
      <xdr:row>1</xdr:row>
      <xdr:rowOff>25400</xdr:rowOff>
    </xdr:from>
    <xdr:to>
      <xdr:col>19</xdr:col>
      <xdr:colOff>3175</xdr:colOff>
      <xdr:row>44</xdr:row>
      <xdr:rowOff>7620</xdr:rowOff>
    </xdr:to>
    <xdr:pic>
      <xdr:nvPicPr>
        <xdr:cNvPr id="5" name="Grafik 4">
          <a:extLst>
            <a:ext uri="{FF2B5EF4-FFF2-40B4-BE49-F238E27FC236}">
              <a16:creationId xmlns:a16="http://schemas.microsoft.com/office/drawing/2014/main" id="{00000000-0008-0000-0300-000005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413500" y="203200"/>
          <a:ext cx="8610600" cy="52781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2</xdr:col>
      <xdr:colOff>44450</xdr:colOff>
      <xdr:row>5</xdr:row>
      <xdr:rowOff>50800</xdr:rowOff>
    </xdr:from>
    <xdr:to>
      <xdr:col>7</xdr:col>
      <xdr:colOff>3193</xdr:colOff>
      <xdr:row>6</xdr:row>
      <xdr:rowOff>63500</xdr:rowOff>
    </xdr:to>
    <xdr:sp macro="" textlink="">
      <xdr:nvSpPr>
        <xdr:cNvPr id="14337" name="Text Box 1">
          <a:extLst>
            <a:ext uri="{FF2B5EF4-FFF2-40B4-BE49-F238E27FC236}">
              <a16:creationId xmlns:a16="http://schemas.microsoft.com/office/drawing/2014/main" id="{00000000-0008-0000-0400-000001380000}"/>
            </a:ext>
          </a:extLst>
        </xdr:cNvPr>
        <xdr:cNvSpPr txBox="1">
          <a:spLocks noChangeArrowheads="1"/>
        </xdr:cNvSpPr>
      </xdr:nvSpPr>
      <xdr:spPr bwMode="auto">
        <a:xfrm>
          <a:off x="933450" y="1066800"/>
          <a:ext cx="4219575" cy="3476625"/>
        </a:xfrm>
        <a:prstGeom prst="rect">
          <a:avLst/>
        </a:prstGeom>
        <a:solidFill>
          <a:srgbClr val="EBC2A6"/>
        </a:solidFill>
        <a:ln w="9525">
          <a:noFill/>
          <a:miter lim="800000"/>
          <a:headEnd/>
          <a:tailEnd/>
        </a:ln>
      </xdr:spPr>
      <xdr:txBody>
        <a:bodyPr vertOverflow="clip" wrap="square" lIns="36000" tIns="36000" rIns="36000" bIns="36000" anchor="t" upright="1"/>
        <a:lstStyle/>
        <a:p>
          <a:pPr algn="l" rtl="0">
            <a:defRPr sz="1000"/>
          </a:pPr>
          <a:r>
            <a:rPr lang="de-DE" sz="1000" b="0" i="0" u="none" strike="noStrike" baseline="0">
              <a:solidFill>
                <a:srgbClr val="000000"/>
              </a:solidFill>
              <a:latin typeface="Arial"/>
              <a:cs typeface="Arial"/>
            </a:rPr>
            <a:t>Mit dem Tool "</a:t>
          </a:r>
          <a:r>
            <a:rPr lang="de-DE" sz="1000" b="1" i="0" u="none" strike="noStrike" baseline="0">
              <a:solidFill>
                <a:srgbClr val="000000"/>
              </a:solidFill>
              <a:latin typeface="Arial"/>
              <a:cs typeface="Arial"/>
            </a:rPr>
            <a:t>Abschreibungsvorteile</a:t>
          </a:r>
          <a:r>
            <a:rPr lang="de-DE" sz="1000" b="0" i="0" u="none" strike="noStrike" baseline="0">
              <a:solidFill>
                <a:srgbClr val="000000"/>
              </a:solidFill>
              <a:latin typeface="Arial"/>
              <a:cs typeface="Arial"/>
            </a:rPr>
            <a:t>" können Sie die Höhe der linearen  und degressiven Abschreibungen für Ihr Anlagevermögen ermitteln.</a:t>
          </a:r>
        </a:p>
        <a:p>
          <a:pPr algn="l" rtl="0">
            <a:defRPr sz="1000"/>
          </a:pPr>
          <a:endParaRPr lang="de-DE" sz="1000" b="0" i="0" u="none" strike="noStrike" baseline="0">
            <a:solidFill>
              <a:srgbClr val="000000"/>
            </a:solidFill>
            <a:latin typeface="Arial"/>
            <a:cs typeface="Arial"/>
          </a:endParaRPr>
        </a:p>
        <a:p>
          <a:pPr algn="l" rtl="0">
            <a:defRPr sz="1000"/>
          </a:pPr>
          <a:r>
            <a:rPr lang="de-DE" sz="1000" b="0" i="0" u="none" strike="noStrike" baseline="0">
              <a:solidFill>
                <a:srgbClr val="000000"/>
              </a:solidFill>
              <a:latin typeface="Arial"/>
              <a:cs typeface="Arial"/>
            </a:rPr>
            <a:t>Damit diese Anwendung funktioniert müssen die Makro-Einstellungen auf "niedrig" eingestellt sein.</a:t>
          </a:r>
        </a:p>
        <a:p>
          <a:pPr algn="l" rtl="0">
            <a:defRPr sz="1000"/>
          </a:pPr>
          <a:endParaRPr lang="de-DE" sz="1000" b="0" i="0" u="none" strike="noStrike" baseline="0">
            <a:solidFill>
              <a:srgbClr val="000000"/>
            </a:solidFill>
            <a:latin typeface="Arial"/>
            <a:cs typeface="Arial"/>
          </a:endParaRPr>
        </a:p>
        <a:p>
          <a:pPr algn="l" rtl="0">
            <a:defRPr sz="1000"/>
          </a:pPr>
          <a:r>
            <a:rPr lang="de-DE" sz="1000" b="0" i="0" u="none" strike="noStrike" baseline="0">
              <a:solidFill>
                <a:srgbClr val="000000"/>
              </a:solidFill>
              <a:latin typeface="Arial"/>
              <a:cs typeface="Arial"/>
            </a:rPr>
            <a:t>Klicken Sie bei neueren Excel-Versionen alternativ auf </a:t>
          </a:r>
          <a:r>
            <a:rPr lang="de-DE" sz="1000" b="1" i="0" u="none" strike="noStrike" baseline="0">
              <a:solidFill>
                <a:srgbClr val="000000"/>
              </a:solidFill>
              <a:latin typeface="Arial"/>
              <a:cs typeface="Arial"/>
            </a:rPr>
            <a:t>"Inhalt aktivieren".</a:t>
          </a:r>
        </a:p>
      </xdr:txBody>
    </xdr:sp>
    <xdr:clientData/>
  </xdr:twoCellAnchor>
  <xdr:twoCellAnchor>
    <xdr:from>
      <xdr:col>2</xdr:col>
      <xdr:colOff>25400</xdr:colOff>
      <xdr:row>9</xdr:row>
      <xdr:rowOff>93345</xdr:rowOff>
    </xdr:from>
    <xdr:to>
      <xdr:col>7</xdr:col>
      <xdr:colOff>0</xdr:colOff>
      <xdr:row>15</xdr:row>
      <xdr:rowOff>63489</xdr:rowOff>
    </xdr:to>
    <xdr:sp macro="" textlink="">
      <xdr:nvSpPr>
        <xdr:cNvPr id="14338" name="Text Box 2">
          <a:extLst>
            <a:ext uri="{FF2B5EF4-FFF2-40B4-BE49-F238E27FC236}">
              <a16:creationId xmlns:a16="http://schemas.microsoft.com/office/drawing/2014/main" id="{00000000-0008-0000-0400-000002380000}"/>
            </a:ext>
          </a:extLst>
        </xdr:cNvPr>
        <xdr:cNvSpPr txBox="1">
          <a:spLocks noChangeArrowheads="1"/>
        </xdr:cNvSpPr>
      </xdr:nvSpPr>
      <xdr:spPr bwMode="auto">
        <a:xfrm>
          <a:off x="914400" y="5067300"/>
          <a:ext cx="4238625" cy="2257425"/>
        </a:xfrm>
        <a:prstGeom prst="rect">
          <a:avLst/>
        </a:prstGeom>
        <a:solidFill>
          <a:srgbClr val="EBC2A6"/>
        </a:solidFill>
        <a:ln w="9525">
          <a:noFill/>
          <a:miter lim="800000"/>
          <a:headEnd/>
          <a:tailEnd/>
        </a:ln>
      </xdr:spPr>
      <xdr:txBody>
        <a:bodyPr vertOverflow="clip" wrap="square" lIns="36000" tIns="36000" rIns="36000" bIns="36000" anchor="t" upright="1"/>
        <a:lstStyle/>
        <a:p>
          <a:pPr algn="l" rtl="0">
            <a:defRPr sz="1000"/>
          </a:pPr>
          <a:r>
            <a:rPr lang="de-DE" sz="1000" b="0" i="0" u="none" strike="noStrike" baseline="0">
              <a:solidFill>
                <a:srgbClr val="000000"/>
              </a:solidFill>
              <a:latin typeface="Arial"/>
              <a:cs typeface="Arial"/>
            </a:rPr>
            <a:t>Zur Nutzung des Abschreibungsrechners sind lediglich einige Angaben im Arbeitsblatt "</a:t>
          </a:r>
          <a:r>
            <a:rPr lang="de-DE" sz="1000" b="1" i="0" u="none" strike="noStrike" baseline="0">
              <a:solidFill>
                <a:srgbClr val="000000"/>
              </a:solidFill>
              <a:latin typeface="Arial"/>
              <a:cs typeface="Arial"/>
            </a:rPr>
            <a:t>Eingaben</a:t>
          </a:r>
          <a:r>
            <a:rPr lang="de-DE" sz="1000" b="0" i="0" u="none" strike="noStrike" baseline="0">
              <a:solidFill>
                <a:srgbClr val="000000"/>
              </a:solidFill>
              <a:latin typeface="Arial"/>
              <a:cs typeface="Arial"/>
            </a:rPr>
            <a:t>" erforderlich.</a:t>
          </a:r>
        </a:p>
        <a:p>
          <a:pPr algn="l" rtl="0">
            <a:defRPr sz="1000"/>
          </a:pPr>
          <a:endParaRPr lang="de-DE" sz="1000" b="0" i="0" u="none" strike="noStrike" baseline="0">
            <a:solidFill>
              <a:srgbClr val="000000"/>
            </a:solidFill>
            <a:latin typeface="Arial"/>
            <a:cs typeface="Arial"/>
          </a:endParaRPr>
        </a:p>
        <a:p>
          <a:pPr algn="l" rtl="0">
            <a:defRPr sz="1000"/>
          </a:pPr>
          <a:r>
            <a:rPr lang="de-DE" sz="1000" b="0" i="0" u="none" strike="noStrike" baseline="0">
              <a:solidFill>
                <a:srgbClr val="000000"/>
              </a:solidFill>
              <a:latin typeface="Arial"/>
              <a:cs typeface="Arial"/>
            </a:rPr>
            <a:t>Tragen Sie hier zunächst im Bereich "</a:t>
          </a:r>
          <a:r>
            <a:rPr lang="de-DE" sz="1000" b="1" i="0" u="none" strike="noStrike" baseline="0">
              <a:solidFill>
                <a:srgbClr val="000000"/>
              </a:solidFill>
              <a:latin typeface="Arial"/>
              <a:cs typeface="Arial"/>
            </a:rPr>
            <a:t>Stammdaten</a:t>
          </a:r>
          <a:r>
            <a:rPr lang="de-DE" sz="1000" b="0" i="0" u="none" strike="noStrike" baseline="0">
              <a:solidFill>
                <a:srgbClr val="000000"/>
              </a:solidFill>
              <a:latin typeface="Arial"/>
              <a:cs typeface="Arial"/>
            </a:rPr>
            <a:t>" die Firmen-</a:t>
          </a:r>
        </a:p>
        <a:p>
          <a:pPr algn="l" rtl="0">
            <a:defRPr sz="1000"/>
          </a:pPr>
          <a:r>
            <a:rPr lang="de-DE" sz="1000" b="0" i="0" u="none" strike="noStrike" baseline="0">
              <a:solidFill>
                <a:srgbClr val="000000"/>
              </a:solidFill>
              <a:latin typeface="Arial"/>
              <a:cs typeface="Arial"/>
            </a:rPr>
            <a:t>bezeichnung inklusive Adresse ein.</a:t>
          </a:r>
        </a:p>
        <a:p>
          <a:pPr algn="l" rtl="0">
            <a:defRPr sz="1000"/>
          </a:pPr>
          <a:endParaRPr lang="de-DE" sz="1000" b="0" i="0" u="none" strike="noStrike" baseline="0">
            <a:solidFill>
              <a:srgbClr val="000000"/>
            </a:solidFill>
            <a:latin typeface="Arial"/>
            <a:cs typeface="Arial"/>
          </a:endParaRPr>
        </a:p>
        <a:p>
          <a:pPr algn="l" rtl="0">
            <a:defRPr sz="1000"/>
          </a:pPr>
          <a:r>
            <a:rPr lang="de-DE" sz="1000" b="0" i="0" u="none" strike="noStrike" baseline="0">
              <a:solidFill>
                <a:srgbClr val="000000"/>
              </a:solidFill>
              <a:latin typeface="Arial"/>
              <a:cs typeface="Arial"/>
            </a:rPr>
            <a:t>Im Bereich "</a:t>
          </a:r>
          <a:r>
            <a:rPr lang="de-DE" sz="1000" b="1" i="0" u="none" strike="noStrike" baseline="0">
              <a:solidFill>
                <a:srgbClr val="000000"/>
              </a:solidFill>
              <a:latin typeface="Arial"/>
              <a:cs typeface="Arial"/>
            </a:rPr>
            <a:t>Ermittlung der Bemessungsgrundlage</a:t>
          </a:r>
          <a:r>
            <a:rPr lang="de-DE" sz="1000" b="0" i="0" u="none" strike="noStrike" baseline="0">
              <a:solidFill>
                <a:srgbClr val="000000"/>
              </a:solidFill>
              <a:latin typeface="Arial"/>
              <a:cs typeface="Arial"/>
            </a:rPr>
            <a:t>" sind Eintragungen zum Anlagevermögen wie zum Beispiel Anschaffungskosten, Nutzungsdauer, Anschaffungsdatum usw. erforderlich.</a:t>
          </a:r>
        </a:p>
        <a:p>
          <a:pPr algn="l" rtl="0">
            <a:defRPr sz="1000"/>
          </a:pPr>
          <a:endParaRPr lang="de-DE" sz="1000" b="0" i="0" u="none" strike="noStrike" baseline="0">
            <a:solidFill>
              <a:srgbClr val="000000"/>
            </a:solidFill>
            <a:latin typeface="Arial"/>
            <a:cs typeface="Arial"/>
          </a:endParaRPr>
        </a:p>
        <a:p>
          <a:pPr algn="l" rtl="0">
            <a:defRPr sz="1000"/>
          </a:pPr>
          <a:r>
            <a:rPr lang="de-DE" sz="1000" b="0" i="0" u="none" strike="noStrike" baseline="0">
              <a:solidFill>
                <a:srgbClr val="000000"/>
              </a:solidFill>
              <a:latin typeface="Arial"/>
              <a:cs typeface="Arial"/>
            </a:rPr>
            <a:t>Die ermittelten Abschreibungswerte finden Sie anschließend im Arbeitsblatt "</a:t>
          </a:r>
          <a:r>
            <a:rPr lang="de-DE" sz="1000" b="1" i="0" u="none" strike="noStrike" baseline="0">
              <a:solidFill>
                <a:srgbClr val="000000"/>
              </a:solidFill>
              <a:latin typeface="Arial"/>
              <a:cs typeface="Arial"/>
            </a:rPr>
            <a:t>Berechnung</a:t>
          </a:r>
          <a:r>
            <a:rPr lang="de-DE" sz="1000" b="0" i="0" u="none" strike="noStrike" baseline="0">
              <a:solidFill>
                <a:srgbClr val="000000"/>
              </a:solidFill>
              <a:latin typeface="Arial"/>
              <a:cs typeface="Arial"/>
            </a:rPr>
            <a:t>".</a:t>
          </a:r>
        </a:p>
      </xdr:txBody>
    </xdr:sp>
    <xdr:clientData/>
  </xdr:twoCellAnchor>
  <xdr:twoCellAnchor editAs="oneCell">
    <xdr:from>
      <xdr:col>5</xdr:col>
      <xdr:colOff>228599</xdr:colOff>
      <xdr:row>17</xdr:row>
      <xdr:rowOff>82550</xdr:rowOff>
    </xdr:from>
    <xdr:to>
      <xdr:col>9</xdr:col>
      <xdr:colOff>9074</xdr:colOff>
      <xdr:row>19</xdr:row>
      <xdr:rowOff>25400</xdr:rowOff>
    </xdr:to>
    <xdr:pic macro="[0]!DieseArbeitsmappe.AnspringenEingaben">
      <xdr:nvPicPr>
        <xdr:cNvPr id="14432" name="Picture 3">
          <a:extLst>
            <a:ext uri="{FF2B5EF4-FFF2-40B4-BE49-F238E27FC236}">
              <a16:creationId xmlns:a16="http://schemas.microsoft.com/office/drawing/2014/main" id="{00000000-0008-0000-0400-00006038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57649" y="5749925"/>
          <a:ext cx="13140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730250</xdr:colOff>
      <xdr:row>17</xdr:row>
      <xdr:rowOff>82550</xdr:rowOff>
    </xdr:from>
    <xdr:to>
      <xdr:col>4</xdr:col>
      <xdr:colOff>948875</xdr:colOff>
      <xdr:row>19</xdr:row>
      <xdr:rowOff>25400</xdr:rowOff>
    </xdr:to>
    <xdr:pic macro="[0]!DieseArbeitsmappe.AnspringenBerechnung">
      <xdr:nvPicPr>
        <xdr:cNvPr id="14433" name="Picture 4">
          <a:extLst>
            <a:ext uri="{FF2B5EF4-FFF2-40B4-BE49-F238E27FC236}">
              <a16:creationId xmlns:a16="http://schemas.microsoft.com/office/drawing/2014/main" id="{00000000-0008-0000-0400-00006138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68550" y="5749925"/>
          <a:ext cx="13140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2">
    <pageSetUpPr autoPageBreaks="0"/>
  </sheetPr>
  <dimension ref="B1:N42"/>
  <sheetViews>
    <sheetView showGridLines="0" showZeros="0" tabSelected="1" topLeftCell="A4" workbookViewId="0">
      <selection activeCell="B5" sqref="B5"/>
    </sheetView>
  </sheetViews>
  <sheetFormatPr baseColWidth="10" defaultColWidth="11.42578125" defaultRowHeight="12.75" x14ac:dyDescent="0.2"/>
  <cols>
    <col min="1" max="1" width="11.42578125" style="41"/>
    <col min="2" max="3" width="1.5703125" style="41" customWidth="1"/>
    <col min="4" max="4" width="23.140625" style="41" customWidth="1"/>
    <col min="5" max="5" width="11.85546875" style="41" customWidth="1"/>
    <col min="6" max="7" width="2.5703125" style="41" customWidth="1"/>
    <col min="8" max="8" width="21.5703125" style="41" customWidth="1"/>
    <col min="9" max="9" width="1.85546875" style="41" customWidth="1"/>
    <col min="10" max="10" width="2.140625" style="41" customWidth="1"/>
    <col min="11" max="12" width="11.42578125" style="41"/>
    <col min="13" max="14" width="11.42578125" style="41" hidden="1" customWidth="1"/>
    <col min="15" max="16384" width="11.42578125" style="41"/>
  </cols>
  <sheetData>
    <row r="1" spans="2:14" hidden="1" x14ac:dyDescent="0.2"/>
    <row r="2" spans="2:14" hidden="1" x14ac:dyDescent="0.2"/>
    <row r="3" spans="2:14" ht="50.25" hidden="1" customHeight="1" x14ac:dyDescent="0.2">
      <c r="B3" s="44"/>
      <c r="C3" s="44"/>
      <c r="D3" s="44"/>
      <c r="E3" s="44"/>
      <c r="F3" s="44"/>
      <c r="G3" s="44"/>
      <c r="H3" s="44"/>
      <c r="I3" s="44"/>
      <c r="J3" s="44"/>
    </row>
    <row r="4" spans="2:14" ht="13.5" thickBot="1" x14ac:dyDescent="0.25">
      <c r="J4" s="50" t="s">
        <v>33</v>
      </c>
    </row>
    <row r="5" spans="2:14" ht="24.75" customHeight="1" x14ac:dyDescent="0.2">
      <c r="B5" s="51" t="s">
        <v>54</v>
      </c>
      <c r="C5" s="52"/>
      <c r="D5" s="52"/>
      <c r="E5" s="52"/>
      <c r="F5" s="52"/>
      <c r="G5" s="52"/>
      <c r="H5" s="52"/>
      <c r="I5" s="52"/>
      <c r="J5" s="53"/>
    </row>
    <row r="6" spans="2:14" x14ac:dyDescent="0.2">
      <c r="B6" s="43"/>
      <c r="C6" s="44"/>
      <c r="D6" s="44"/>
      <c r="E6" s="44"/>
      <c r="F6" s="44"/>
      <c r="G6" s="44"/>
      <c r="H6" s="44"/>
      <c r="I6" s="44"/>
      <c r="J6" s="45"/>
    </row>
    <row r="7" spans="2:14" ht="59.25" customHeight="1" x14ac:dyDescent="0.2">
      <c r="B7" s="43"/>
      <c r="C7" s="44"/>
      <c r="D7" s="44"/>
      <c r="E7" s="44"/>
      <c r="F7" s="44"/>
      <c r="G7" s="44"/>
      <c r="H7" s="44"/>
      <c r="I7" s="44"/>
      <c r="J7" s="45"/>
    </row>
    <row r="8" spans="2:14" ht="13.5" thickBot="1" x14ac:dyDescent="0.25">
      <c r="B8" s="43"/>
      <c r="C8" s="44"/>
      <c r="D8" s="44"/>
      <c r="E8" s="44"/>
      <c r="F8" s="44"/>
      <c r="G8" s="44"/>
      <c r="H8" s="44"/>
      <c r="I8" s="44"/>
      <c r="J8" s="45"/>
    </row>
    <row r="9" spans="2:14" ht="17.25" customHeight="1" thickBot="1" x14ac:dyDescent="0.25">
      <c r="B9" s="43"/>
      <c r="C9" s="54"/>
      <c r="D9" s="55" t="s">
        <v>34</v>
      </c>
      <c r="E9" s="56"/>
      <c r="F9" s="56"/>
      <c r="G9" s="56"/>
      <c r="H9" s="56"/>
      <c r="I9" s="57"/>
      <c r="J9" s="45"/>
      <c r="M9" s="58" t="s">
        <v>35</v>
      </c>
      <c r="N9" s="59">
        <v>1</v>
      </c>
    </row>
    <row r="10" spans="2:14" ht="12.75" customHeight="1" thickBot="1" x14ac:dyDescent="0.25">
      <c r="B10" s="43"/>
      <c r="C10" s="43"/>
      <c r="D10" s="44"/>
      <c r="E10" s="44"/>
      <c r="F10" s="44"/>
      <c r="G10" s="60" t="s">
        <v>36</v>
      </c>
      <c r="H10" s="61"/>
      <c r="I10" s="45"/>
      <c r="J10" s="45"/>
    </row>
    <row r="11" spans="2:14" ht="13.5" customHeight="1" thickBot="1" x14ac:dyDescent="0.25">
      <c r="B11" s="43"/>
      <c r="C11" s="43"/>
      <c r="D11" s="44"/>
      <c r="E11" s="44"/>
      <c r="F11" s="44"/>
      <c r="G11" s="187" t="str">
        <f>INDEX(Parameter_Intern!C5:D8,Startseite!N9,2)</f>
        <v>Hier geben Sie die Daten für die Berechnung der Abschreibung ein</v>
      </c>
      <c r="H11" s="187"/>
      <c r="I11" s="45"/>
      <c r="J11" s="45"/>
      <c r="M11" s="62">
        <f>+N9/2</f>
        <v>0.5</v>
      </c>
      <c r="N11" s="59">
        <f>+ROUND(N9/2,0)</f>
        <v>1</v>
      </c>
    </row>
    <row r="12" spans="2:14" ht="13.5" thickBot="1" x14ac:dyDescent="0.25">
      <c r="B12" s="43"/>
      <c r="C12" s="43"/>
      <c r="D12" s="44"/>
      <c r="E12" s="44"/>
      <c r="F12" s="44"/>
      <c r="G12" s="187"/>
      <c r="H12" s="187"/>
      <c r="I12" s="45"/>
      <c r="J12" s="45"/>
      <c r="M12" s="185">
        <f>IF(M11=N11,1,2)</f>
        <v>2</v>
      </c>
      <c r="N12" s="186"/>
    </row>
    <row r="13" spans="2:14" x14ac:dyDescent="0.2">
      <c r="B13" s="43"/>
      <c r="C13" s="43"/>
      <c r="D13" s="44"/>
      <c r="E13" s="44"/>
      <c r="F13" s="44"/>
      <c r="G13" s="187"/>
      <c r="H13" s="187"/>
      <c r="I13" s="45"/>
      <c r="J13" s="45"/>
    </row>
    <row r="14" spans="2:14" x14ac:dyDescent="0.2">
      <c r="B14" s="43"/>
      <c r="C14" s="43"/>
      <c r="D14" s="44"/>
      <c r="E14" s="44"/>
      <c r="F14" s="44"/>
      <c r="G14" s="187"/>
      <c r="H14" s="187"/>
      <c r="I14" s="45"/>
      <c r="J14" s="45"/>
    </row>
    <row r="15" spans="2:14" x14ac:dyDescent="0.2">
      <c r="B15" s="43"/>
      <c r="C15" s="43"/>
      <c r="D15" s="44"/>
      <c r="E15" s="44"/>
      <c r="F15" s="44"/>
      <c r="G15" s="187"/>
      <c r="H15" s="187"/>
      <c r="I15" s="45"/>
      <c r="J15" s="45"/>
    </row>
    <row r="16" spans="2:14" x14ac:dyDescent="0.2">
      <c r="B16" s="43"/>
      <c r="C16" s="43"/>
      <c r="D16" s="44"/>
      <c r="E16" s="44"/>
      <c r="F16" s="44"/>
      <c r="G16" s="44"/>
      <c r="H16" s="44"/>
      <c r="I16" s="45"/>
      <c r="J16" s="45"/>
    </row>
    <row r="17" spans="2:12" ht="38.25" customHeight="1" x14ac:dyDescent="0.2">
      <c r="B17" s="43"/>
      <c r="C17" s="43"/>
      <c r="D17" s="183" t="str">
        <f>"Bei einem Klick auf "&amp;H17&amp;" kommen Sie direkt zum entsprechenden Arbeitsblatt"</f>
        <v>Bei einem Klick auf Eingaben kommen Sie direkt zum entsprechenden Arbeitsblatt</v>
      </c>
      <c r="E17" s="184"/>
      <c r="F17" s="83"/>
      <c r="G17" s="63"/>
      <c r="H17" s="64" t="str">
        <f>+HYPERLINK(VLOOKUP($N$9,Parameter_Intern!$B$5:$E$30,4,FALSE),VLOOKUP($N$9,Parameter_Intern!$B$5:$E$30,2,FALSE))</f>
        <v>Eingaben</v>
      </c>
      <c r="I17" s="65"/>
      <c r="J17" s="45"/>
      <c r="L17" s="66"/>
    </row>
    <row r="18" spans="2:12" ht="13.5" thickBot="1" x14ac:dyDescent="0.25">
      <c r="B18" s="43"/>
      <c r="C18" s="47"/>
      <c r="D18" s="48"/>
      <c r="E18" s="48"/>
      <c r="F18" s="48"/>
      <c r="G18" s="48"/>
      <c r="H18" s="48"/>
      <c r="I18" s="49"/>
      <c r="J18" s="45"/>
    </row>
    <row r="19" spans="2:12" ht="13.5" thickBot="1" x14ac:dyDescent="0.25">
      <c r="B19" s="47"/>
      <c r="C19" s="48"/>
      <c r="D19" s="67"/>
      <c r="E19" s="48"/>
      <c r="F19" s="48"/>
      <c r="G19" s="48"/>
      <c r="H19" s="48"/>
      <c r="I19" s="48"/>
      <c r="J19" s="49"/>
    </row>
    <row r="21" spans="2:12" x14ac:dyDescent="0.2">
      <c r="C21" s="68"/>
    </row>
    <row r="22" spans="2:12" x14ac:dyDescent="0.2">
      <c r="C22" s="68"/>
    </row>
    <row r="25" spans="2:12" ht="12.75" customHeight="1" x14ac:dyDescent="0.2"/>
    <row r="26" spans="2:12" hidden="1" x14ac:dyDescent="0.2"/>
    <row r="27" spans="2:12" hidden="1" x14ac:dyDescent="0.2"/>
    <row r="28" spans="2:12" hidden="1" x14ac:dyDescent="0.2"/>
    <row r="29" spans="2:12" hidden="1" x14ac:dyDescent="0.2"/>
    <row r="30" spans="2:12" hidden="1" x14ac:dyDescent="0.2"/>
    <row r="31" spans="2:12" hidden="1" x14ac:dyDescent="0.2"/>
    <row r="32" spans="2:12" hidden="1" x14ac:dyDescent="0.2"/>
    <row r="33" spans="2:2" hidden="1" x14ac:dyDescent="0.2"/>
    <row r="34" spans="2:2" hidden="1" x14ac:dyDescent="0.2"/>
    <row r="35" spans="2:2" hidden="1" x14ac:dyDescent="0.2"/>
    <row r="36" spans="2:2" hidden="1" x14ac:dyDescent="0.2"/>
    <row r="39" spans="2:2" ht="6" customHeight="1" x14ac:dyDescent="0.2"/>
    <row r="40" spans="2:2" x14ac:dyDescent="0.2">
      <c r="B40" s="68" t="s">
        <v>70</v>
      </c>
    </row>
    <row r="41" spans="2:2" x14ac:dyDescent="0.2">
      <c r="B41" s="68" t="s">
        <v>37</v>
      </c>
    </row>
    <row r="42" spans="2:2" x14ac:dyDescent="0.2">
      <c r="B42" s="68" t="s">
        <v>38</v>
      </c>
    </row>
  </sheetData>
  <sheetProtection sheet="1" objects="1" scenarios="1"/>
  <mergeCells count="3">
    <mergeCell ref="D17:E17"/>
    <mergeCell ref="M12:N12"/>
    <mergeCell ref="G11:H15"/>
  </mergeCells>
  <phoneticPr fontId="34" type="noConversion"/>
  <printOptions horizontalCentered="1"/>
  <pageMargins left="0.78740157480314965" right="0.78740157480314965" top="0.98425196850393704" bottom="0.98425196850393704"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3318" r:id="rId4" name="List Box 6">
              <controlPr defaultSize="0" autoFill="0" autoLine="0" autoPict="0">
                <anchor moveWithCells="1">
                  <from>
                    <xdr:col>3</xdr:col>
                    <xdr:colOff>0</xdr:colOff>
                    <xdr:row>9</xdr:row>
                    <xdr:rowOff>28575</xdr:rowOff>
                  </from>
                  <to>
                    <xdr:col>5</xdr:col>
                    <xdr:colOff>0</xdr:colOff>
                    <xdr:row>15</xdr:row>
                    <xdr:rowOff>66675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5">
    <pageSetUpPr autoPageBreaks="0" fitToPage="1"/>
  </sheetPr>
  <dimension ref="B1:M84"/>
  <sheetViews>
    <sheetView showGridLines="0" zoomScaleNormal="100" workbookViewId="0">
      <selection activeCell="G6" sqref="G6:I6"/>
    </sheetView>
  </sheetViews>
  <sheetFormatPr baseColWidth="10" defaultColWidth="18.28515625" defaultRowHeight="12.75" x14ac:dyDescent="0.2"/>
  <cols>
    <col min="1" max="1" width="1" style="127" customWidth="1"/>
    <col min="2" max="2" width="2.140625" style="127" customWidth="1"/>
    <col min="3" max="3" width="3.140625" style="127" customWidth="1"/>
    <col min="4" max="4" width="14.85546875" style="127" customWidth="1"/>
    <col min="5" max="5" width="13.85546875" style="127" customWidth="1"/>
    <col min="6" max="6" width="11.42578125" style="127" customWidth="1"/>
    <col min="7" max="7" width="14.7109375" style="127" customWidth="1"/>
    <col min="8" max="8" width="11.7109375" style="127" customWidth="1"/>
    <col min="9" max="9" width="14.140625" style="127" customWidth="1"/>
    <col min="10" max="10" width="3" style="127" customWidth="1"/>
    <col min="11" max="11" width="2.5703125" style="127" customWidth="1"/>
    <col min="12" max="13" width="18.28515625" style="127" customWidth="1"/>
    <col min="14" max="256" width="18.28515625" style="127"/>
    <col min="257" max="257" width="1" style="127" customWidth="1"/>
    <col min="258" max="258" width="2.140625" style="127" customWidth="1"/>
    <col min="259" max="259" width="3.140625" style="127" customWidth="1"/>
    <col min="260" max="260" width="14.85546875" style="127" customWidth="1"/>
    <col min="261" max="261" width="13.85546875" style="127" customWidth="1"/>
    <col min="262" max="262" width="11.42578125" style="127" customWidth="1"/>
    <col min="263" max="263" width="14.7109375" style="127" customWidth="1"/>
    <col min="264" max="264" width="11.7109375" style="127" customWidth="1"/>
    <col min="265" max="265" width="14.140625" style="127" customWidth="1"/>
    <col min="266" max="266" width="3" style="127" customWidth="1"/>
    <col min="267" max="267" width="2.5703125" style="127" customWidth="1"/>
    <col min="268" max="512" width="18.28515625" style="127"/>
    <col min="513" max="513" width="1" style="127" customWidth="1"/>
    <col min="514" max="514" width="2.140625" style="127" customWidth="1"/>
    <col min="515" max="515" width="3.140625" style="127" customWidth="1"/>
    <col min="516" max="516" width="14.85546875" style="127" customWidth="1"/>
    <col min="517" max="517" width="13.85546875" style="127" customWidth="1"/>
    <col min="518" max="518" width="11.42578125" style="127" customWidth="1"/>
    <col min="519" max="519" width="14.7109375" style="127" customWidth="1"/>
    <col min="520" max="520" width="11.7109375" style="127" customWidth="1"/>
    <col min="521" max="521" width="14.140625" style="127" customWidth="1"/>
    <col min="522" max="522" width="3" style="127" customWidth="1"/>
    <col min="523" max="523" width="2.5703125" style="127" customWidth="1"/>
    <col min="524" max="768" width="18.28515625" style="127"/>
    <col min="769" max="769" width="1" style="127" customWidth="1"/>
    <col min="770" max="770" width="2.140625" style="127" customWidth="1"/>
    <col min="771" max="771" width="3.140625" style="127" customWidth="1"/>
    <col min="772" max="772" width="14.85546875" style="127" customWidth="1"/>
    <col min="773" max="773" width="13.85546875" style="127" customWidth="1"/>
    <col min="774" max="774" width="11.42578125" style="127" customWidth="1"/>
    <col min="775" max="775" width="14.7109375" style="127" customWidth="1"/>
    <col min="776" max="776" width="11.7109375" style="127" customWidth="1"/>
    <col min="777" max="777" width="14.140625" style="127" customWidth="1"/>
    <col min="778" max="778" width="3" style="127" customWidth="1"/>
    <col min="779" max="779" width="2.5703125" style="127" customWidth="1"/>
    <col min="780" max="1024" width="18.28515625" style="127"/>
    <col min="1025" max="1025" width="1" style="127" customWidth="1"/>
    <col min="1026" max="1026" width="2.140625" style="127" customWidth="1"/>
    <col min="1027" max="1027" width="3.140625" style="127" customWidth="1"/>
    <col min="1028" max="1028" width="14.85546875" style="127" customWidth="1"/>
    <col min="1029" max="1029" width="13.85546875" style="127" customWidth="1"/>
    <col min="1030" max="1030" width="11.42578125" style="127" customWidth="1"/>
    <col min="1031" max="1031" width="14.7109375" style="127" customWidth="1"/>
    <col min="1032" max="1032" width="11.7109375" style="127" customWidth="1"/>
    <col min="1033" max="1033" width="14.140625" style="127" customWidth="1"/>
    <col min="1034" max="1034" width="3" style="127" customWidth="1"/>
    <col min="1035" max="1035" width="2.5703125" style="127" customWidth="1"/>
    <col min="1036" max="1280" width="18.28515625" style="127"/>
    <col min="1281" max="1281" width="1" style="127" customWidth="1"/>
    <col min="1282" max="1282" width="2.140625" style="127" customWidth="1"/>
    <col min="1283" max="1283" width="3.140625" style="127" customWidth="1"/>
    <col min="1284" max="1284" width="14.85546875" style="127" customWidth="1"/>
    <col min="1285" max="1285" width="13.85546875" style="127" customWidth="1"/>
    <col min="1286" max="1286" width="11.42578125" style="127" customWidth="1"/>
    <col min="1287" max="1287" width="14.7109375" style="127" customWidth="1"/>
    <col min="1288" max="1288" width="11.7109375" style="127" customWidth="1"/>
    <col min="1289" max="1289" width="14.140625" style="127" customWidth="1"/>
    <col min="1290" max="1290" width="3" style="127" customWidth="1"/>
    <col min="1291" max="1291" width="2.5703125" style="127" customWidth="1"/>
    <col min="1292" max="1536" width="18.28515625" style="127"/>
    <col min="1537" max="1537" width="1" style="127" customWidth="1"/>
    <col min="1538" max="1538" width="2.140625" style="127" customWidth="1"/>
    <col min="1539" max="1539" width="3.140625" style="127" customWidth="1"/>
    <col min="1540" max="1540" width="14.85546875" style="127" customWidth="1"/>
    <col min="1541" max="1541" width="13.85546875" style="127" customWidth="1"/>
    <col min="1542" max="1542" width="11.42578125" style="127" customWidth="1"/>
    <col min="1543" max="1543" width="14.7109375" style="127" customWidth="1"/>
    <col min="1544" max="1544" width="11.7109375" style="127" customWidth="1"/>
    <col min="1545" max="1545" width="14.140625" style="127" customWidth="1"/>
    <col min="1546" max="1546" width="3" style="127" customWidth="1"/>
    <col min="1547" max="1547" width="2.5703125" style="127" customWidth="1"/>
    <col min="1548" max="1792" width="18.28515625" style="127"/>
    <col min="1793" max="1793" width="1" style="127" customWidth="1"/>
    <col min="1794" max="1794" width="2.140625" style="127" customWidth="1"/>
    <col min="1795" max="1795" width="3.140625" style="127" customWidth="1"/>
    <col min="1796" max="1796" width="14.85546875" style="127" customWidth="1"/>
    <col min="1797" max="1797" width="13.85546875" style="127" customWidth="1"/>
    <col min="1798" max="1798" width="11.42578125" style="127" customWidth="1"/>
    <col min="1799" max="1799" width="14.7109375" style="127" customWidth="1"/>
    <col min="1800" max="1800" width="11.7109375" style="127" customWidth="1"/>
    <col min="1801" max="1801" width="14.140625" style="127" customWidth="1"/>
    <col min="1802" max="1802" width="3" style="127" customWidth="1"/>
    <col min="1803" max="1803" width="2.5703125" style="127" customWidth="1"/>
    <col min="1804" max="2048" width="18.28515625" style="127"/>
    <col min="2049" max="2049" width="1" style="127" customWidth="1"/>
    <col min="2050" max="2050" width="2.140625" style="127" customWidth="1"/>
    <col min="2051" max="2051" width="3.140625" style="127" customWidth="1"/>
    <col min="2052" max="2052" width="14.85546875" style="127" customWidth="1"/>
    <col min="2053" max="2053" width="13.85546875" style="127" customWidth="1"/>
    <col min="2054" max="2054" width="11.42578125" style="127" customWidth="1"/>
    <col min="2055" max="2055" width="14.7109375" style="127" customWidth="1"/>
    <col min="2056" max="2056" width="11.7109375" style="127" customWidth="1"/>
    <col min="2057" max="2057" width="14.140625" style="127" customWidth="1"/>
    <col min="2058" max="2058" width="3" style="127" customWidth="1"/>
    <col min="2059" max="2059" width="2.5703125" style="127" customWidth="1"/>
    <col min="2060" max="2304" width="18.28515625" style="127"/>
    <col min="2305" max="2305" width="1" style="127" customWidth="1"/>
    <col min="2306" max="2306" width="2.140625" style="127" customWidth="1"/>
    <col min="2307" max="2307" width="3.140625" style="127" customWidth="1"/>
    <col min="2308" max="2308" width="14.85546875" style="127" customWidth="1"/>
    <col min="2309" max="2309" width="13.85546875" style="127" customWidth="1"/>
    <col min="2310" max="2310" width="11.42578125" style="127" customWidth="1"/>
    <col min="2311" max="2311" width="14.7109375" style="127" customWidth="1"/>
    <col min="2312" max="2312" width="11.7109375" style="127" customWidth="1"/>
    <col min="2313" max="2313" width="14.140625" style="127" customWidth="1"/>
    <col min="2314" max="2314" width="3" style="127" customWidth="1"/>
    <col min="2315" max="2315" width="2.5703125" style="127" customWidth="1"/>
    <col min="2316" max="2560" width="18.28515625" style="127"/>
    <col min="2561" max="2561" width="1" style="127" customWidth="1"/>
    <col min="2562" max="2562" width="2.140625" style="127" customWidth="1"/>
    <col min="2563" max="2563" width="3.140625" style="127" customWidth="1"/>
    <col min="2564" max="2564" width="14.85546875" style="127" customWidth="1"/>
    <col min="2565" max="2565" width="13.85546875" style="127" customWidth="1"/>
    <col min="2566" max="2566" width="11.42578125" style="127" customWidth="1"/>
    <col min="2567" max="2567" width="14.7109375" style="127" customWidth="1"/>
    <col min="2568" max="2568" width="11.7109375" style="127" customWidth="1"/>
    <col min="2569" max="2569" width="14.140625" style="127" customWidth="1"/>
    <col min="2570" max="2570" width="3" style="127" customWidth="1"/>
    <col min="2571" max="2571" width="2.5703125" style="127" customWidth="1"/>
    <col min="2572" max="2816" width="18.28515625" style="127"/>
    <col min="2817" max="2817" width="1" style="127" customWidth="1"/>
    <col min="2818" max="2818" width="2.140625" style="127" customWidth="1"/>
    <col min="2819" max="2819" width="3.140625" style="127" customWidth="1"/>
    <col min="2820" max="2820" width="14.85546875" style="127" customWidth="1"/>
    <col min="2821" max="2821" width="13.85546875" style="127" customWidth="1"/>
    <col min="2822" max="2822" width="11.42578125" style="127" customWidth="1"/>
    <col min="2823" max="2823" width="14.7109375" style="127" customWidth="1"/>
    <col min="2824" max="2824" width="11.7109375" style="127" customWidth="1"/>
    <col min="2825" max="2825" width="14.140625" style="127" customWidth="1"/>
    <col min="2826" max="2826" width="3" style="127" customWidth="1"/>
    <col min="2827" max="2827" width="2.5703125" style="127" customWidth="1"/>
    <col min="2828" max="3072" width="18.28515625" style="127"/>
    <col min="3073" max="3073" width="1" style="127" customWidth="1"/>
    <col min="3074" max="3074" width="2.140625" style="127" customWidth="1"/>
    <col min="3075" max="3075" width="3.140625" style="127" customWidth="1"/>
    <col min="3076" max="3076" width="14.85546875" style="127" customWidth="1"/>
    <col min="3077" max="3077" width="13.85546875" style="127" customWidth="1"/>
    <col min="3078" max="3078" width="11.42578125" style="127" customWidth="1"/>
    <col min="3079" max="3079" width="14.7109375" style="127" customWidth="1"/>
    <col min="3080" max="3080" width="11.7109375" style="127" customWidth="1"/>
    <col min="3081" max="3081" width="14.140625" style="127" customWidth="1"/>
    <col min="3082" max="3082" width="3" style="127" customWidth="1"/>
    <col min="3083" max="3083" width="2.5703125" style="127" customWidth="1"/>
    <col min="3084" max="3328" width="18.28515625" style="127"/>
    <col min="3329" max="3329" width="1" style="127" customWidth="1"/>
    <col min="3330" max="3330" width="2.140625" style="127" customWidth="1"/>
    <col min="3331" max="3331" width="3.140625" style="127" customWidth="1"/>
    <col min="3332" max="3332" width="14.85546875" style="127" customWidth="1"/>
    <col min="3333" max="3333" width="13.85546875" style="127" customWidth="1"/>
    <col min="3334" max="3334" width="11.42578125" style="127" customWidth="1"/>
    <col min="3335" max="3335" width="14.7109375" style="127" customWidth="1"/>
    <col min="3336" max="3336" width="11.7109375" style="127" customWidth="1"/>
    <col min="3337" max="3337" width="14.140625" style="127" customWidth="1"/>
    <col min="3338" max="3338" width="3" style="127" customWidth="1"/>
    <col min="3339" max="3339" width="2.5703125" style="127" customWidth="1"/>
    <col min="3340" max="3584" width="18.28515625" style="127"/>
    <col min="3585" max="3585" width="1" style="127" customWidth="1"/>
    <col min="3586" max="3586" width="2.140625" style="127" customWidth="1"/>
    <col min="3587" max="3587" width="3.140625" style="127" customWidth="1"/>
    <col min="3588" max="3588" width="14.85546875" style="127" customWidth="1"/>
    <col min="3589" max="3589" width="13.85546875" style="127" customWidth="1"/>
    <col min="3590" max="3590" width="11.42578125" style="127" customWidth="1"/>
    <col min="3591" max="3591" width="14.7109375" style="127" customWidth="1"/>
    <col min="3592" max="3592" width="11.7109375" style="127" customWidth="1"/>
    <col min="3593" max="3593" width="14.140625" style="127" customWidth="1"/>
    <col min="3594" max="3594" width="3" style="127" customWidth="1"/>
    <col min="3595" max="3595" width="2.5703125" style="127" customWidth="1"/>
    <col min="3596" max="3840" width="18.28515625" style="127"/>
    <col min="3841" max="3841" width="1" style="127" customWidth="1"/>
    <col min="3842" max="3842" width="2.140625" style="127" customWidth="1"/>
    <col min="3843" max="3843" width="3.140625" style="127" customWidth="1"/>
    <col min="3844" max="3844" width="14.85546875" style="127" customWidth="1"/>
    <col min="3845" max="3845" width="13.85546875" style="127" customWidth="1"/>
    <col min="3846" max="3846" width="11.42578125" style="127" customWidth="1"/>
    <col min="3847" max="3847" width="14.7109375" style="127" customWidth="1"/>
    <col min="3848" max="3848" width="11.7109375" style="127" customWidth="1"/>
    <col min="3849" max="3849" width="14.140625" style="127" customWidth="1"/>
    <col min="3850" max="3850" width="3" style="127" customWidth="1"/>
    <col min="3851" max="3851" width="2.5703125" style="127" customWidth="1"/>
    <col min="3852" max="4096" width="18.28515625" style="127"/>
    <col min="4097" max="4097" width="1" style="127" customWidth="1"/>
    <col min="4098" max="4098" width="2.140625" style="127" customWidth="1"/>
    <col min="4099" max="4099" width="3.140625" style="127" customWidth="1"/>
    <col min="4100" max="4100" width="14.85546875" style="127" customWidth="1"/>
    <col min="4101" max="4101" width="13.85546875" style="127" customWidth="1"/>
    <col min="4102" max="4102" width="11.42578125" style="127" customWidth="1"/>
    <col min="4103" max="4103" width="14.7109375" style="127" customWidth="1"/>
    <col min="4104" max="4104" width="11.7109375" style="127" customWidth="1"/>
    <col min="4105" max="4105" width="14.140625" style="127" customWidth="1"/>
    <col min="4106" max="4106" width="3" style="127" customWidth="1"/>
    <col min="4107" max="4107" width="2.5703125" style="127" customWidth="1"/>
    <col min="4108" max="4352" width="18.28515625" style="127"/>
    <col min="4353" max="4353" width="1" style="127" customWidth="1"/>
    <col min="4354" max="4354" width="2.140625" style="127" customWidth="1"/>
    <col min="4355" max="4355" width="3.140625" style="127" customWidth="1"/>
    <col min="4356" max="4356" width="14.85546875" style="127" customWidth="1"/>
    <col min="4357" max="4357" width="13.85546875" style="127" customWidth="1"/>
    <col min="4358" max="4358" width="11.42578125" style="127" customWidth="1"/>
    <col min="4359" max="4359" width="14.7109375" style="127" customWidth="1"/>
    <col min="4360" max="4360" width="11.7109375" style="127" customWidth="1"/>
    <col min="4361" max="4361" width="14.140625" style="127" customWidth="1"/>
    <col min="4362" max="4362" width="3" style="127" customWidth="1"/>
    <col min="4363" max="4363" width="2.5703125" style="127" customWidth="1"/>
    <col min="4364" max="4608" width="18.28515625" style="127"/>
    <col min="4609" max="4609" width="1" style="127" customWidth="1"/>
    <col min="4610" max="4610" width="2.140625" style="127" customWidth="1"/>
    <col min="4611" max="4611" width="3.140625" style="127" customWidth="1"/>
    <col min="4612" max="4612" width="14.85546875" style="127" customWidth="1"/>
    <col min="4613" max="4613" width="13.85546875" style="127" customWidth="1"/>
    <col min="4614" max="4614" width="11.42578125" style="127" customWidth="1"/>
    <col min="4615" max="4615" width="14.7109375" style="127" customWidth="1"/>
    <col min="4616" max="4616" width="11.7109375" style="127" customWidth="1"/>
    <col min="4617" max="4617" width="14.140625" style="127" customWidth="1"/>
    <col min="4618" max="4618" width="3" style="127" customWidth="1"/>
    <col min="4619" max="4619" width="2.5703125" style="127" customWidth="1"/>
    <col min="4620" max="4864" width="18.28515625" style="127"/>
    <col min="4865" max="4865" width="1" style="127" customWidth="1"/>
    <col min="4866" max="4866" width="2.140625" style="127" customWidth="1"/>
    <col min="4867" max="4867" width="3.140625" style="127" customWidth="1"/>
    <col min="4868" max="4868" width="14.85546875" style="127" customWidth="1"/>
    <col min="4869" max="4869" width="13.85546875" style="127" customWidth="1"/>
    <col min="4870" max="4870" width="11.42578125" style="127" customWidth="1"/>
    <col min="4871" max="4871" width="14.7109375" style="127" customWidth="1"/>
    <col min="4872" max="4872" width="11.7109375" style="127" customWidth="1"/>
    <col min="4873" max="4873" width="14.140625" style="127" customWidth="1"/>
    <col min="4874" max="4874" width="3" style="127" customWidth="1"/>
    <col min="4875" max="4875" width="2.5703125" style="127" customWidth="1"/>
    <col min="4876" max="5120" width="18.28515625" style="127"/>
    <col min="5121" max="5121" width="1" style="127" customWidth="1"/>
    <col min="5122" max="5122" width="2.140625" style="127" customWidth="1"/>
    <col min="5123" max="5123" width="3.140625" style="127" customWidth="1"/>
    <col min="5124" max="5124" width="14.85546875" style="127" customWidth="1"/>
    <col min="5125" max="5125" width="13.85546875" style="127" customWidth="1"/>
    <col min="5126" max="5126" width="11.42578125" style="127" customWidth="1"/>
    <col min="5127" max="5127" width="14.7109375" style="127" customWidth="1"/>
    <col min="5128" max="5128" width="11.7109375" style="127" customWidth="1"/>
    <col min="5129" max="5129" width="14.140625" style="127" customWidth="1"/>
    <col min="5130" max="5130" width="3" style="127" customWidth="1"/>
    <col min="5131" max="5131" width="2.5703125" style="127" customWidth="1"/>
    <col min="5132" max="5376" width="18.28515625" style="127"/>
    <col min="5377" max="5377" width="1" style="127" customWidth="1"/>
    <col min="5378" max="5378" width="2.140625" style="127" customWidth="1"/>
    <col min="5379" max="5379" width="3.140625" style="127" customWidth="1"/>
    <col min="5380" max="5380" width="14.85546875" style="127" customWidth="1"/>
    <col min="5381" max="5381" width="13.85546875" style="127" customWidth="1"/>
    <col min="5382" max="5382" width="11.42578125" style="127" customWidth="1"/>
    <col min="5383" max="5383" width="14.7109375" style="127" customWidth="1"/>
    <col min="5384" max="5384" width="11.7109375" style="127" customWidth="1"/>
    <col min="5385" max="5385" width="14.140625" style="127" customWidth="1"/>
    <col min="5386" max="5386" width="3" style="127" customWidth="1"/>
    <col min="5387" max="5387" width="2.5703125" style="127" customWidth="1"/>
    <col min="5388" max="5632" width="18.28515625" style="127"/>
    <col min="5633" max="5633" width="1" style="127" customWidth="1"/>
    <col min="5634" max="5634" width="2.140625" style="127" customWidth="1"/>
    <col min="5635" max="5635" width="3.140625" style="127" customWidth="1"/>
    <col min="5636" max="5636" width="14.85546875" style="127" customWidth="1"/>
    <col min="5637" max="5637" width="13.85546875" style="127" customWidth="1"/>
    <col min="5638" max="5638" width="11.42578125" style="127" customWidth="1"/>
    <col min="5639" max="5639" width="14.7109375" style="127" customWidth="1"/>
    <col min="5640" max="5640" width="11.7109375" style="127" customWidth="1"/>
    <col min="5641" max="5641" width="14.140625" style="127" customWidth="1"/>
    <col min="5642" max="5642" width="3" style="127" customWidth="1"/>
    <col min="5643" max="5643" width="2.5703125" style="127" customWidth="1"/>
    <col min="5644" max="5888" width="18.28515625" style="127"/>
    <col min="5889" max="5889" width="1" style="127" customWidth="1"/>
    <col min="5890" max="5890" width="2.140625" style="127" customWidth="1"/>
    <col min="5891" max="5891" width="3.140625" style="127" customWidth="1"/>
    <col min="5892" max="5892" width="14.85546875" style="127" customWidth="1"/>
    <col min="5893" max="5893" width="13.85546875" style="127" customWidth="1"/>
    <col min="5894" max="5894" width="11.42578125" style="127" customWidth="1"/>
    <col min="5895" max="5895" width="14.7109375" style="127" customWidth="1"/>
    <col min="5896" max="5896" width="11.7109375" style="127" customWidth="1"/>
    <col min="5897" max="5897" width="14.140625" style="127" customWidth="1"/>
    <col min="5898" max="5898" width="3" style="127" customWidth="1"/>
    <col min="5899" max="5899" width="2.5703125" style="127" customWidth="1"/>
    <col min="5900" max="6144" width="18.28515625" style="127"/>
    <col min="6145" max="6145" width="1" style="127" customWidth="1"/>
    <col min="6146" max="6146" width="2.140625" style="127" customWidth="1"/>
    <col min="6147" max="6147" width="3.140625" style="127" customWidth="1"/>
    <col min="6148" max="6148" width="14.85546875" style="127" customWidth="1"/>
    <col min="6149" max="6149" width="13.85546875" style="127" customWidth="1"/>
    <col min="6150" max="6150" width="11.42578125" style="127" customWidth="1"/>
    <col min="6151" max="6151" width="14.7109375" style="127" customWidth="1"/>
    <col min="6152" max="6152" width="11.7109375" style="127" customWidth="1"/>
    <col min="6153" max="6153" width="14.140625" style="127" customWidth="1"/>
    <col min="6154" max="6154" width="3" style="127" customWidth="1"/>
    <col min="6155" max="6155" width="2.5703125" style="127" customWidth="1"/>
    <col min="6156" max="6400" width="18.28515625" style="127"/>
    <col min="6401" max="6401" width="1" style="127" customWidth="1"/>
    <col min="6402" max="6402" width="2.140625" style="127" customWidth="1"/>
    <col min="6403" max="6403" width="3.140625" style="127" customWidth="1"/>
    <col min="6404" max="6404" width="14.85546875" style="127" customWidth="1"/>
    <col min="6405" max="6405" width="13.85546875" style="127" customWidth="1"/>
    <col min="6406" max="6406" width="11.42578125" style="127" customWidth="1"/>
    <col min="6407" max="6407" width="14.7109375" style="127" customWidth="1"/>
    <col min="6408" max="6408" width="11.7109375" style="127" customWidth="1"/>
    <col min="6409" max="6409" width="14.140625" style="127" customWidth="1"/>
    <col min="6410" max="6410" width="3" style="127" customWidth="1"/>
    <col min="6411" max="6411" width="2.5703125" style="127" customWidth="1"/>
    <col min="6412" max="6656" width="18.28515625" style="127"/>
    <col min="6657" max="6657" width="1" style="127" customWidth="1"/>
    <col min="6658" max="6658" width="2.140625" style="127" customWidth="1"/>
    <col min="6659" max="6659" width="3.140625" style="127" customWidth="1"/>
    <col min="6660" max="6660" width="14.85546875" style="127" customWidth="1"/>
    <col min="6661" max="6661" width="13.85546875" style="127" customWidth="1"/>
    <col min="6662" max="6662" width="11.42578125" style="127" customWidth="1"/>
    <col min="6663" max="6663" width="14.7109375" style="127" customWidth="1"/>
    <col min="6664" max="6664" width="11.7109375" style="127" customWidth="1"/>
    <col min="6665" max="6665" width="14.140625" style="127" customWidth="1"/>
    <col min="6666" max="6666" width="3" style="127" customWidth="1"/>
    <col min="6667" max="6667" width="2.5703125" style="127" customWidth="1"/>
    <col min="6668" max="6912" width="18.28515625" style="127"/>
    <col min="6913" max="6913" width="1" style="127" customWidth="1"/>
    <col min="6914" max="6914" width="2.140625" style="127" customWidth="1"/>
    <col min="6915" max="6915" width="3.140625" style="127" customWidth="1"/>
    <col min="6916" max="6916" width="14.85546875" style="127" customWidth="1"/>
    <col min="6917" max="6917" width="13.85546875" style="127" customWidth="1"/>
    <col min="6918" max="6918" width="11.42578125" style="127" customWidth="1"/>
    <col min="6919" max="6919" width="14.7109375" style="127" customWidth="1"/>
    <col min="6920" max="6920" width="11.7109375" style="127" customWidth="1"/>
    <col min="6921" max="6921" width="14.140625" style="127" customWidth="1"/>
    <col min="6922" max="6922" width="3" style="127" customWidth="1"/>
    <col min="6923" max="6923" width="2.5703125" style="127" customWidth="1"/>
    <col min="6924" max="7168" width="18.28515625" style="127"/>
    <col min="7169" max="7169" width="1" style="127" customWidth="1"/>
    <col min="7170" max="7170" width="2.140625" style="127" customWidth="1"/>
    <col min="7171" max="7171" width="3.140625" style="127" customWidth="1"/>
    <col min="7172" max="7172" width="14.85546875" style="127" customWidth="1"/>
    <col min="7173" max="7173" width="13.85546875" style="127" customWidth="1"/>
    <col min="7174" max="7174" width="11.42578125" style="127" customWidth="1"/>
    <col min="7175" max="7175" width="14.7109375" style="127" customWidth="1"/>
    <col min="7176" max="7176" width="11.7109375" style="127" customWidth="1"/>
    <col min="7177" max="7177" width="14.140625" style="127" customWidth="1"/>
    <col min="7178" max="7178" width="3" style="127" customWidth="1"/>
    <col min="7179" max="7179" width="2.5703125" style="127" customWidth="1"/>
    <col min="7180" max="7424" width="18.28515625" style="127"/>
    <col min="7425" max="7425" width="1" style="127" customWidth="1"/>
    <col min="7426" max="7426" width="2.140625" style="127" customWidth="1"/>
    <col min="7427" max="7427" width="3.140625" style="127" customWidth="1"/>
    <col min="7428" max="7428" width="14.85546875" style="127" customWidth="1"/>
    <col min="7429" max="7429" width="13.85546875" style="127" customWidth="1"/>
    <col min="7430" max="7430" width="11.42578125" style="127" customWidth="1"/>
    <col min="7431" max="7431" width="14.7109375" style="127" customWidth="1"/>
    <col min="7432" max="7432" width="11.7109375" style="127" customWidth="1"/>
    <col min="7433" max="7433" width="14.140625" style="127" customWidth="1"/>
    <col min="7434" max="7434" width="3" style="127" customWidth="1"/>
    <col min="7435" max="7435" width="2.5703125" style="127" customWidth="1"/>
    <col min="7436" max="7680" width="18.28515625" style="127"/>
    <col min="7681" max="7681" width="1" style="127" customWidth="1"/>
    <col min="7682" max="7682" width="2.140625" style="127" customWidth="1"/>
    <col min="7683" max="7683" width="3.140625" style="127" customWidth="1"/>
    <col min="7684" max="7684" width="14.85546875" style="127" customWidth="1"/>
    <col min="7685" max="7685" width="13.85546875" style="127" customWidth="1"/>
    <col min="7686" max="7686" width="11.42578125" style="127" customWidth="1"/>
    <col min="7687" max="7687" width="14.7109375" style="127" customWidth="1"/>
    <col min="7688" max="7688" width="11.7109375" style="127" customWidth="1"/>
    <col min="7689" max="7689" width="14.140625" style="127" customWidth="1"/>
    <col min="7690" max="7690" width="3" style="127" customWidth="1"/>
    <col min="7691" max="7691" width="2.5703125" style="127" customWidth="1"/>
    <col min="7692" max="7936" width="18.28515625" style="127"/>
    <col min="7937" max="7937" width="1" style="127" customWidth="1"/>
    <col min="7938" max="7938" width="2.140625" style="127" customWidth="1"/>
    <col min="7939" max="7939" width="3.140625" style="127" customWidth="1"/>
    <col min="7940" max="7940" width="14.85546875" style="127" customWidth="1"/>
    <col min="7941" max="7941" width="13.85546875" style="127" customWidth="1"/>
    <col min="7942" max="7942" width="11.42578125" style="127" customWidth="1"/>
    <col min="7943" max="7943" width="14.7109375" style="127" customWidth="1"/>
    <col min="7944" max="7944" width="11.7109375" style="127" customWidth="1"/>
    <col min="7945" max="7945" width="14.140625" style="127" customWidth="1"/>
    <col min="7946" max="7946" width="3" style="127" customWidth="1"/>
    <col min="7947" max="7947" width="2.5703125" style="127" customWidth="1"/>
    <col min="7948" max="8192" width="18.28515625" style="127"/>
    <col min="8193" max="8193" width="1" style="127" customWidth="1"/>
    <col min="8194" max="8194" width="2.140625" style="127" customWidth="1"/>
    <col min="8195" max="8195" width="3.140625" style="127" customWidth="1"/>
    <col min="8196" max="8196" width="14.85546875" style="127" customWidth="1"/>
    <col min="8197" max="8197" width="13.85546875" style="127" customWidth="1"/>
    <col min="8198" max="8198" width="11.42578125" style="127" customWidth="1"/>
    <col min="8199" max="8199" width="14.7109375" style="127" customWidth="1"/>
    <col min="8200" max="8200" width="11.7109375" style="127" customWidth="1"/>
    <col min="8201" max="8201" width="14.140625" style="127" customWidth="1"/>
    <col min="8202" max="8202" width="3" style="127" customWidth="1"/>
    <col min="8203" max="8203" width="2.5703125" style="127" customWidth="1"/>
    <col min="8204" max="8448" width="18.28515625" style="127"/>
    <col min="8449" max="8449" width="1" style="127" customWidth="1"/>
    <col min="8450" max="8450" width="2.140625" style="127" customWidth="1"/>
    <col min="8451" max="8451" width="3.140625" style="127" customWidth="1"/>
    <col min="8452" max="8452" width="14.85546875" style="127" customWidth="1"/>
    <col min="8453" max="8453" width="13.85546875" style="127" customWidth="1"/>
    <col min="8454" max="8454" width="11.42578125" style="127" customWidth="1"/>
    <col min="8455" max="8455" width="14.7109375" style="127" customWidth="1"/>
    <col min="8456" max="8456" width="11.7109375" style="127" customWidth="1"/>
    <col min="8457" max="8457" width="14.140625" style="127" customWidth="1"/>
    <col min="8458" max="8458" width="3" style="127" customWidth="1"/>
    <col min="8459" max="8459" width="2.5703125" style="127" customWidth="1"/>
    <col min="8460" max="8704" width="18.28515625" style="127"/>
    <col min="8705" max="8705" width="1" style="127" customWidth="1"/>
    <col min="8706" max="8706" width="2.140625" style="127" customWidth="1"/>
    <col min="8707" max="8707" width="3.140625" style="127" customWidth="1"/>
    <col min="8708" max="8708" width="14.85546875" style="127" customWidth="1"/>
    <col min="8709" max="8709" width="13.85546875" style="127" customWidth="1"/>
    <col min="8710" max="8710" width="11.42578125" style="127" customWidth="1"/>
    <col min="8711" max="8711" width="14.7109375" style="127" customWidth="1"/>
    <col min="8712" max="8712" width="11.7109375" style="127" customWidth="1"/>
    <col min="8713" max="8713" width="14.140625" style="127" customWidth="1"/>
    <col min="8714" max="8714" width="3" style="127" customWidth="1"/>
    <col min="8715" max="8715" width="2.5703125" style="127" customWidth="1"/>
    <col min="8716" max="8960" width="18.28515625" style="127"/>
    <col min="8961" max="8961" width="1" style="127" customWidth="1"/>
    <col min="8962" max="8962" width="2.140625" style="127" customWidth="1"/>
    <col min="8963" max="8963" width="3.140625" style="127" customWidth="1"/>
    <col min="8964" max="8964" width="14.85546875" style="127" customWidth="1"/>
    <col min="8965" max="8965" width="13.85546875" style="127" customWidth="1"/>
    <col min="8966" max="8966" width="11.42578125" style="127" customWidth="1"/>
    <col min="8967" max="8967" width="14.7109375" style="127" customWidth="1"/>
    <col min="8968" max="8968" width="11.7109375" style="127" customWidth="1"/>
    <col min="8969" max="8969" width="14.140625" style="127" customWidth="1"/>
    <col min="8970" max="8970" width="3" style="127" customWidth="1"/>
    <col min="8971" max="8971" width="2.5703125" style="127" customWidth="1"/>
    <col min="8972" max="9216" width="18.28515625" style="127"/>
    <col min="9217" max="9217" width="1" style="127" customWidth="1"/>
    <col min="9218" max="9218" width="2.140625" style="127" customWidth="1"/>
    <col min="9219" max="9219" width="3.140625" style="127" customWidth="1"/>
    <col min="9220" max="9220" width="14.85546875" style="127" customWidth="1"/>
    <col min="9221" max="9221" width="13.85546875" style="127" customWidth="1"/>
    <col min="9222" max="9222" width="11.42578125" style="127" customWidth="1"/>
    <col min="9223" max="9223" width="14.7109375" style="127" customWidth="1"/>
    <col min="9224" max="9224" width="11.7109375" style="127" customWidth="1"/>
    <col min="9225" max="9225" width="14.140625" style="127" customWidth="1"/>
    <col min="9226" max="9226" width="3" style="127" customWidth="1"/>
    <col min="9227" max="9227" width="2.5703125" style="127" customWidth="1"/>
    <col min="9228" max="9472" width="18.28515625" style="127"/>
    <col min="9473" max="9473" width="1" style="127" customWidth="1"/>
    <col min="9474" max="9474" width="2.140625" style="127" customWidth="1"/>
    <col min="9475" max="9475" width="3.140625" style="127" customWidth="1"/>
    <col min="9476" max="9476" width="14.85546875" style="127" customWidth="1"/>
    <col min="9477" max="9477" width="13.85546875" style="127" customWidth="1"/>
    <col min="9478" max="9478" width="11.42578125" style="127" customWidth="1"/>
    <col min="9479" max="9479" width="14.7109375" style="127" customWidth="1"/>
    <col min="9480" max="9480" width="11.7109375" style="127" customWidth="1"/>
    <col min="9481" max="9481" width="14.140625" style="127" customWidth="1"/>
    <col min="9482" max="9482" width="3" style="127" customWidth="1"/>
    <col min="9483" max="9483" width="2.5703125" style="127" customWidth="1"/>
    <col min="9484" max="9728" width="18.28515625" style="127"/>
    <col min="9729" max="9729" width="1" style="127" customWidth="1"/>
    <col min="9730" max="9730" width="2.140625" style="127" customWidth="1"/>
    <col min="9731" max="9731" width="3.140625" style="127" customWidth="1"/>
    <col min="9732" max="9732" width="14.85546875" style="127" customWidth="1"/>
    <col min="9733" max="9733" width="13.85546875" style="127" customWidth="1"/>
    <col min="9734" max="9734" width="11.42578125" style="127" customWidth="1"/>
    <col min="9735" max="9735" width="14.7109375" style="127" customWidth="1"/>
    <col min="9736" max="9736" width="11.7109375" style="127" customWidth="1"/>
    <col min="9737" max="9737" width="14.140625" style="127" customWidth="1"/>
    <col min="9738" max="9738" width="3" style="127" customWidth="1"/>
    <col min="9739" max="9739" width="2.5703125" style="127" customWidth="1"/>
    <col min="9740" max="9984" width="18.28515625" style="127"/>
    <col min="9985" max="9985" width="1" style="127" customWidth="1"/>
    <col min="9986" max="9986" width="2.140625" style="127" customWidth="1"/>
    <col min="9987" max="9987" width="3.140625" style="127" customWidth="1"/>
    <col min="9988" max="9988" width="14.85546875" style="127" customWidth="1"/>
    <col min="9989" max="9989" width="13.85546875" style="127" customWidth="1"/>
    <col min="9990" max="9990" width="11.42578125" style="127" customWidth="1"/>
    <col min="9991" max="9991" width="14.7109375" style="127" customWidth="1"/>
    <col min="9992" max="9992" width="11.7109375" style="127" customWidth="1"/>
    <col min="9993" max="9993" width="14.140625" style="127" customWidth="1"/>
    <col min="9994" max="9994" width="3" style="127" customWidth="1"/>
    <col min="9995" max="9995" width="2.5703125" style="127" customWidth="1"/>
    <col min="9996" max="10240" width="18.28515625" style="127"/>
    <col min="10241" max="10241" width="1" style="127" customWidth="1"/>
    <col min="10242" max="10242" width="2.140625" style="127" customWidth="1"/>
    <col min="10243" max="10243" width="3.140625" style="127" customWidth="1"/>
    <col min="10244" max="10244" width="14.85546875" style="127" customWidth="1"/>
    <col min="10245" max="10245" width="13.85546875" style="127" customWidth="1"/>
    <col min="10246" max="10246" width="11.42578125" style="127" customWidth="1"/>
    <col min="10247" max="10247" width="14.7109375" style="127" customWidth="1"/>
    <col min="10248" max="10248" width="11.7109375" style="127" customWidth="1"/>
    <col min="10249" max="10249" width="14.140625" style="127" customWidth="1"/>
    <col min="10250" max="10250" width="3" style="127" customWidth="1"/>
    <col min="10251" max="10251" width="2.5703125" style="127" customWidth="1"/>
    <col min="10252" max="10496" width="18.28515625" style="127"/>
    <col min="10497" max="10497" width="1" style="127" customWidth="1"/>
    <col min="10498" max="10498" width="2.140625" style="127" customWidth="1"/>
    <col min="10499" max="10499" width="3.140625" style="127" customWidth="1"/>
    <col min="10500" max="10500" width="14.85546875" style="127" customWidth="1"/>
    <col min="10501" max="10501" width="13.85546875" style="127" customWidth="1"/>
    <col min="10502" max="10502" width="11.42578125" style="127" customWidth="1"/>
    <col min="10503" max="10503" width="14.7109375" style="127" customWidth="1"/>
    <col min="10504" max="10504" width="11.7109375" style="127" customWidth="1"/>
    <col min="10505" max="10505" width="14.140625" style="127" customWidth="1"/>
    <col min="10506" max="10506" width="3" style="127" customWidth="1"/>
    <col min="10507" max="10507" width="2.5703125" style="127" customWidth="1"/>
    <col min="10508" max="10752" width="18.28515625" style="127"/>
    <col min="10753" max="10753" width="1" style="127" customWidth="1"/>
    <col min="10754" max="10754" width="2.140625" style="127" customWidth="1"/>
    <col min="10755" max="10755" width="3.140625" style="127" customWidth="1"/>
    <col min="10756" max="10756" width="14.85546875" style="127" customWidth="1"/>
    <col min="10757" max="10757" width="13.85546875" style="127" customWidth="1"/>
    <col min="10758" max="10758" width="11.42578125" style="127" customWidth="1"/>
    <col min="10759" max="10759" width="14.7109375" style="127" customWidth="1"/>
    <col min="10760" max="10760" width="11.7109375" style="127" customWidth="1"/>
    <col min="10761" max="10761" width="14.140625" style="127" customWidth="1"/>
    <col min="10762" max="10762" width="3" style="127" customWidth="1"/>
    <col min="10763" max="10763" width="2.5703125" style="127" customWidth="1"/>
    <col min="10764" max="11008" width="18.28515625" style="127"/>
    <col min="11009" max="11009" width="1" style="127" customWidth="1"/>
    <col min="11010" max="11010" width="2.140625" style="127" customWidth="1"/>
    <col min="11011" max="11011" width="3.140625" style="127" customWidth="1"/>
    <col min="11012" max="11012" width="14.85546875" style="127" customWidth="1"/>
    <col min="11013" max="11013" width="13.85546875" style="127" customWidth="1"/>
    <col min="11014" max="11014" width="11.42578125" style="127" customWidth="1"/>
    <col min="11015" max="11015" width="14.7109375" style="127" customWidth="1"/>
    <col min="11016" max="11016" width="11.7109375" style="127" customWidth="1"/>
    <col min="11017" max="11017" width="14.140625" style="127" customWidth="1"/>
    <col min="11018" max="11018" width="3" style="127" customWidth="1"/>
    <col min="11019" max="11019" width="2.5703125" style="127" customWidth="1"/>
    <col min="11020" max="11264" width="18.28515625" style="127"/>
    <col min="11265" max="11265" width="1" style="127" customWidth="1"/>
    <col min="11266" max="11266" width="2.140625" style="127" customWidth="1"/>
    <col min="11267" max="11267" width="3.140625" style="127" customWidth="1"/>
    <col min="11268" max="11268" width="14.85546875" style="127" customWidth="1"/>
    <col min="11269" max="11269" width="13.85546875" style="127" customWidth="1"/>
    <col min="11270" max="11270" width="11.42578125" style="127" customWidth="1"/>
    <col min="11271" max="11271" width="14.7109375" style="127" customWidth="1"/>
    <col min="11272" max="11272" width="11.7109375" style="127" customWidth="1"/>
    <col min="11273" max="11273" width="14.140625" style="127" customWidth="1"/>
    <col min="11274" max="11274" width="3" style="127" customWidth="1"/>
    <col min="11275" max="11275" width="2.5703125" style="127" customWidth="1"/>
    <col min="11276" max="11520" width="18.28515625" style="127"/>
    <col min="11521" max="11521" width="1" style="127" customWidth="1"/>
    <col min="11522" max="11522" width="2.140625" style="127" customWidth="1"/>
    <col min="11523" max="11523" width="3.140625" style="127" customWidth="1"/>
    <col min="11524" max="11524" width="14.85546875" style="127" customWidth="1"/>
    <col min="11525" max="11525" width="13.85546875" style="127" customWidth="1"/>
    <col min="11526" max="11526" width="11.42578125" style="127" customWidth="1"/>
    <col min="11527" max="11527" width="14.7109375" style="127" customWidth="1"/>
    <col min="11528" max="11528" width="11.7109375" style="127" customWidth="1"/>
    <col min="11529" max="11529" width="14.140625" style="127" customWidth="1"/>
    <col min="11530" max="11530" width="3" style="127" customWidth="1"/>
    <col min="11531" max="11531" width="2.5703125" style="127" customWidth="1"/>
    <col min="11532" max="11776" width="18.28515625" style="127"/>
    <col min="11777" max="11777" width="1" style="127" customWidth="1"/>
    <col min="11778" max="11778" width="2.140625" style="127" customWidth="1"/>
    <col min="11779" max="11779" width="3.140625" style="127" customWidth="1"/>
    <col min="11780" max="11780" width="14.85546875" style="127" customWidth="1"/>
    <col min="11781" max="11781" width="13.85546875" style="127" customWidth="1"/>
    <col min="11782" max="11782" width="11.42578125" style="127" customWidth="1"/>
    <col min="11783" max="11783" width="14.7109375" style="127" customWidth="1"/>
    <col min="11784" max="11784" width="11.7109375" style="127" customWidth="1"/>
    <col min="11785" max="11785" width="14.140625" style="127" customWidth="1"/>
    <col min="11786" max="11786" width="3" style="127" customWidth="1"/>
    <col min="11787" max="11787" width="2.5703125" style="127" customWidth="1"/>
    <col min="11788" max="12032" width="18.28515625" style="127"/>
    <col min="12033" max="12033" width="1" style="127" customWidth="1"/>
    <col min="12034" max="12034" width="2.140625" style="127" customWidth="1"/>
    <col min="12035" max="12035" width="3.140625" style="127" customWidth="1"/>
    <col min="12036" max="12036" width="14.85546875" style="127" customWidth="1"/>
    <col min="12037" max="12037" width="13.85546875" style="127" customWidth="1"/>
    <col min="12038" max="12038" width="11.42578125" style="127" customWidth="1"/>
    <col min="12039" max="12039" width="14.7109375" style="127" customWidth="1"/>
    <col min="12040" max="12040" width="11.7109375" style="127" customWidth="1"/>
    <col min="12041" max="12041" width="14.140625" style="127" customWidth="1"/>
    <col min="12042" max="12042" width="3" style="127" customWidth="1"/>
    <col min="12043" max="12043" width="2.5703125" style="127" customWidth="1"/>
    <col min="12044" max="12288" width="18.28515625" style="127"/>
    <col min="12289" max="12289" width="1" style="127" customWidth="1"/>
    <col min="12290" max="12290" width="2.140625" style="127" customWidth="1"/>
    <col min="12291" max="12291" width="3.140625" style="127" customWidth="1"/>
    <col min="12292" max="12292" width="14.85546875" style="127" customWidth="1"/>
    <col min="12293" max="12293" width="13.85546875" style="127" customWidth="1"/>
    <col min="12294" max="12294" width="11.42578125" style="127" customWidth="1"/>
    <col min="12295" max="12295" width="14.7109375" style="127" customWidth="1"/>
    <col min="12296" max="12296" width="11.7109375" style="127" customWidth="1"/>
    <col min="12297" max="12297" width="14.140625" style="127" customWidth="1"/>
    <col min="12298" max="12298" width="3" style="127" customWidth="1"/>
    <col min="12299" max="12299" width="2.5703125" style="127" customWidth="1"/>
    <col min="12300" max="12544" width="18.28515625" style="127"/>
    <col min="12545" max="12545" width="1" style="127" customWidth="1"/>
    <col min="12546" max="12546" width="2.140625" style="127" customWidth="1"/>
    <col min="12547" max="12547" width="3.140625" style="127" customWidth="1"/>
    <col min="12548" max="12548" width="14.85546875" style="127" customWidth="1"/>
    <col min="12549" max="12549" width="13.85546875" style="127" customWidth="1"/>
    <col min="12550" max="12550" width="11.42578125" style="127" customWidth="1"/>
    <col min="12551" max="12551" width="14.7109375" style="127" customWidth="1"/>
    <col min="12552" max="12552" width="11.7109375" style="127" customWidth="1"/>
    <col min="12553" max="12553" width="14.140625" style="127" customWidth="1"/>
    <col min="12554" max="12554" width="3" style="127" customWidth="1"/>
    <col min="12555" max="12555" width="2.5703125" style="127" customWidth="1"/>
    <col min="12556" max="12800" width="18.28515625" style="127"/>
    <col min="12801" max="12801" width="1" style="127" customWidth="1"/>
    <col min="12802" max="12802" width="2.140625" style="127" customWidth="1"/>
    <col min="12803" max="12803" width="3.140625" style="127" customWidth="1"/>
    <col min="12804" max="12804" width="14.85546875" style="127" customWidth="1"/>
    <col min="12805" max="12805" width="13.85546875" style="127" customWidth="1"/>
    <col min="12806" max="12806" width="11.42578125" style="127" customWidth="1"/>
    <col min="12807" max="12807" width="14.7109375" style="127" customWidth="1"/>
    <col min="12808" max="12808" width="11.7109375" style="127" customWidth="1"/>
    <col min="12809" max="12809" width="14.140625" style="127" customWidth="1"/>
    <col min="12810" max="12810" width="3" style="127" customWidth="1"/>
    <col min="12811" max="12811" width="2.5703125" style="127" customWidth="1"/>
    <col min="12812" max="13056" width="18.28515625" style="127"/>
    <col min="13057" max="13057" width="1" style="127" customWidth="1"/>
    <col min="13058" max="13058" width="2.140625" style="127" customWidth="1"/>
    <col min="13059" max="13059" width="3.140625" style="127" customWidth="1"/>
    <col min="13060" max="13060" width="14.85546875" style="127" customWidth="1"/>
    <col min="13061" max="13061" width="13.85546875" style="127" customWidth="1"/>
    <col min="13062" max="13062" width="11.42578125" style="127" customWidth="1"/>
    <col min="13063" max="13063" width="14.7109375" style="127" customWidth="1"/>
    <col min="13064" max="13064" width="11.7109375" style="127" customWidth="1"/>
    <col min="13065" max="13065" width="14.140625" style="127" customWidth="1"/>
    <col min="13066" max="13066" width="3" style="127" customWidth="1"/>
    <col min="13067" max="13067" width="2.5703125" style="127" customWidth="1"/>
    <col min="13068" max="13312" width="18.28515625" style="127"/>
    <col min="13313" max="13313" width="1" style="127" customWidth="1"/>
    <col min="13314" max="13314" width="2.140625" style="127" customWidth="1"/>
    <col min="13315" max="13315" width="3.140625" style="127" customWidth="1"/>
    <col min="13316" max="13316" width="14.85546875" style="127" customWidth="1"/>
    <col min="13317" max="13317" width="13.85546875" style="127" customWidth="1"/>
    <col min="13318" max="13318" width="11.42578125" style="127" customWidth="1"/>
    <col min="13319" max="13319" width="14.7109375" style="127" customWidth="1"/>
    <col min="13320" max="13320" width="11.7109375" style="127" customWidth="1"/>
    <col min="13321" max="13321" width="14.140625" style="127" customWidth="1"/>
    <col min="13322" max="13322" width="3" style="127" customWidth="1"/>
    <col min="13323" max="13323" width="2.5703125" style="127" customWidth="1"/>
    <col min="13324" max="13568" width="18.28515625" style="127"/>
    <col min="13569" max="13569" width="1" style="127" customWidth="1"/>
    <col min="13570" max="13570" width="2.140625" style="127" customWidth="1"/>
    <col min="13571" max="13571" width="3.140625" style="127" customWidth="1"/>
    <col min="13572" max="13572" width="14.85546875" style="127" customWidth="1"/>
    <col min="13573" max="13573" width="13.85546875" style="127" customWidth="1"/>
    <col min="13574" max="13574" width="11.42578125" style="127" customWidth="1"/>
    <col min="13575" max="13575" width="14.7109375" style="127" customWidth="1"/>
    <col min="13576" max="13576" width="11.7109375" style="127" customWidth="1"/>
    <col min="13577" max="13577" width="14.140625" style="127" customWidth="1"/>
    <col min="13578" max="13578" width="3" style="127" customWidth="1"/>
    <col min="13579" max="13579" width="2.5703125" style="127" customWidth="1"/>
    <col min="13580" max="13824" width="18.28515625" style="127"/>
    <col min="13825" max="13825" width="1" style="127" customWidth="1"/>
    <col min="13826" max="13826" width="2.140625" style="127" customWidth="1"/>
    <col min="13827" max="13827" width="3.140625" style="127" customWidth="1"/>
    <col min="13828" max="13828" width="14.85546875" style="127" customWidth="1"/>
    <col min="13829" max="13829" width="13.85546875" style="127" customWidth="1"/>
    <col min="13830" max="13830" width="11.42578125" style="127" customWidth="1"/>
    <col min="13831" max="13831" width="14.7109375" style="127" customWidth="1"/>
    <col min="13832" max="13832" width="11.7109375" style="127" customWidth="1"/>
    <col min="13833" max="13833" width="14.140625" style="127" customWidth="1"/>
    <col min="13834" max="13834" width="3" style="127" customWidth="1"/>
    <col min="13835" max="13835" width="2.5703125" style="127" customWidth="1"/>
    <col min="13836" max="14080" width="18.28515625" style="127"/>
    <col min="14081" max="14081" width="1" style="127" customWidth="1"/>
    <col min="14082" max="14082" width="2.140625" style="127" customWidth="1"/>
    <col min="14083" max="14083" width="3.140625" style="127" customWidth="1"/>
    <col min="14084" max="14084" width="14.85546875" style="127" customWidth="1"/>
    <col min="14085" max="14085" width="13.85546875" style="127" customWidth="1"/>
    <col min="14086" max="14086" width="11.42578125" style="127" customWidth="1"/>
    <col min="14087" max="14087" width="14.7109375" style="127" customWidth="1"/>
    <col min="14088" max="14088" width="11.7109375" style="127" customWidth="1"/>
    <col min="14089" max="14089" width="14.140625" style="127" customWidth="1"/>
    <col min="14090" max="14090" width="3" style="127" customWidth="1"/>
    <col min="14091" max="14091" width="2.5703125" style="127" customWidth="1"/>
    <col min="14092" max="14336" width="18.28515625" style="127"/>
    <col min="14337" max="14337" width="1" style="127" customWidth="1"/>
    <col min="14338" max="14338" width="2.140625" style="127" customWidth="1"/>
    <col min="14339" max="14339" width="3.140625" style="127" customWidth="1"/>
    <col min="14340" max="14340" width="14.85546875" style="127" customWidth="1"/>
    <col min="14341" max="14341" width="13.85546875" style="127" customWidth="1"/>
    <col min="14342" max="14342" width="11.42578125" style="127" customWidth="1"/>
    <col min="14343" max="14343" width="14.7109375" style="127" customWidth="1"/>
    <col min="14344" max="14344" width="11.7109375" style="127" customWidth="1"/>
    <col min="14345" max="14345" width="14.140625" style="127" customWidth="1"/>
    <col min="14346" max="14346" width="3" style="127" customWidth="1"/>
    <col min="14347" max="14347" width="2.5703125" style="127" customWidth="1"/>
    <col min="14348" max="14592" width="18.28515625" style="127"/>
    <col min="14593" max="14593" width="1" style="127" customWidth="1"/>
    <col min="14594" max="14594" width="2.140625" style="127" customWidth="1"/>
    <col min="14595" max="14595" width="3.140625" style="127" customWidth="1"/>
    <col min="14596" max="14596" width="14.85546875" style="127" customWidth="1"/>
    <col min="14597" max="14597" width="13.85546875" style="127" customWidth="1"/>
    <col min="14598" max="14598" width="11.42578125" style="127" customWidth="1"/>
    <col min="14599" max="14599" width="14.7109375" style="127" customWidth="1"/>
    <col min="14600" max="14600" width="11.7109375" style="127" customWidth="1"/>
    <col min="14601" max="14601" width="14.140625" style="127" customWidth="1"/>
    <col min="14602" max="14602" width="3" style="127" customWidth="1"/>
    <col min="14603" max="14603" width="2.5703125" style="127" customWidth="1"/>
    <col min="14604" max="14848" width="18.28515625" style="127"/>
    <col min="14849" max="14849" width="1" style="127" customWidth="1"/>
    <col min="14850" max="14850" width="2.140625" style="127" customWidth="1"/>
    <col min="14851" max="14851" width="3.140625" style="127" customWidth="1"/>
    <col min="14852" max="14852" width="14.85546875" style="127" customWidth="1"/>
    <col min="14853" max="14853" width="13.85546875" style="127" customWidth="1"/>
    <col min="14854" max="14854" width="11.42578125" style="127" customWidth="1"/>
    <col min="14855" max="14855" width="14.7109375" style="127" customWidth="1"/>
    <col min="14856" max="14856" width="11.7109375" style="127" customWidth="1"/>
    <col min="14857" max="14857" width="14.140625" style="127" customWidth="1"/>
    <col min="14858" max="14858" width="3" style="127" customWidth="1"/>
    <col min="14859" max="14859" width="2.5703125" style="127" customWidth="1"/>
    <col min="14860" max="15104" width="18.28515625" style="127"/>
    <col min="15105" max="15105" width="1" style="127" customWidth="1"/>
    <col min="15106" max="15106" width="2.140625" style="127" customWidth="1"/>
    <col min="15107" max="15107" width="3.140625" style="127" customWidth="1"/>
    <col min="15108" max="15108" width="14.85546875" style="127" customWidth="1"/>
    <col min="15109" max="15109" width="13.85546875" style="127" customWidth="1"/>
    <col min="15110" max="15110" width="11.42578125" style="127" customWidth="1"/>
    <col min="15111" max="15111" width="14.7109375" style="127" customWidth="1"/>
    <col min="15112" max="15112" width="11.7109375" style="127" customWidth="1"/>
    <col min="15113" max="15113" width="14.140625" style="127" customWidth="1"/>
    <col min="15114" max="15114" width="3" style="127" customWidth="1"/>
    <col min="15115" max="15115" width="2.5703125" style="127" customWidth="1"/>
    <col min="15116" max="15360" width="18.28515625" style="127"/>
    <col min="15361" max="15361" width="1" style="127" customWidth="1"/>
    <col min="15362" max="15362" width="2.140625" style="127" customWidth="1"/>
    <col min="15363" max="15363" width="3.140625" style="127" customWidth="1"/>
    <col min="15364" max="15364" width="14.85546875" style="127" customWidth="1"/>
    <col min="15365" max="15365" width="13.85546875" style="127" customWidth="1"/>
    <col min="15366" max="15366" width="11.42578125" style="127" customWidth="1"/>
    <col min="15367" max="15367" width="14.7109375" style="127" customWidth="1"/>
    <col min="15368" max="15368" width="11.7109375" style="127" customWidth="1"/>
    <col min="15369" max="15369" width="14.140625" style="127" customWidth="1"/>
    <col min="15370" max="15370" width="3" style="127" customWidth="1"/>
    <col min="15371" max="15371" width="2.5703125" style="127" customWidth="1"/>
    <col min="15372" max="15616" width="18.28515625" style="127"/>
    <col min="15617" max="15617" width="1" style="127" customWidth="1"/>
    <col min="15618" max="15618" width="2.140625" style="127" customWidth="1"/>
    <col min="15619" max="15619" width="3.140625" style="127" customWidth="1"/>
    <col min="15620" max="15620" width="14.85546875" style="127" customWidth="1"/>
    <col min="15621" max="15621" width="13.85546875" style="127" customWidth="1"/>
    <col min="15622" max="15622" width="11.42578125" style="127" customWidth="1"/>
    <col min="15623" max="15623" width="14.7109375" style="127" customWidth="1"/>
    <col min="15624" max="15624" width="11.7109375" style="127" customWidth="1"/>
    <col min="15625" max="15625" width="14.140625" style="127" customWidth="1"/>
    <col min="15626" max="15626" width="3" style="127" customWidth="1"/>
    <col min="15627" max="15627" width="2.5703125" style="127" customWidth="1"/>
    <col min="15628" max="15872" width="18.28515625" style="127"/>
    <col min="15873" max="15873" width="1" style="127" customWidth="1"/>
    <col min="15874" max="15874" width="2.140625" style="127" customWidth="1"/>
    <col min="15875" max="15875" width="3.140625" style="127" customWidth="1"/>
    <col min="15876" max="15876" width="14.85546875" style="127" customWidth="1"/>
    <col min="15877" max="15877" width="13.85546875" style="127" customWidth="1"/>
    <col min="15878" max="15878" width="11.42578125" style="127" customWidth="1"/>
    <col min="15879" max="15879" width="14.7109375" style="127" customWidth="1"/>
    <col min="15880" max="15880" width="11.7109375" style="127" customWidth="1"/>
    <col min="15881" max="15881" width="14.140625" style="127" customWidth="1"/>
    <col min="15882" max="15882" width="3" style="127" customWidth="1"/>
    <col min="15883" max="15883" width="2.5703125" style="127" customWidth="1"/>
    <col min="15884" max="16128" width="18.28515625" style="127"/>
    <col min="16129" max="16129" width="1" style="127" customWidth="1"/>
    <col min="16130" max="16130" width="2.140625" style="127" customWidth="1"/>
    <col min="16131" max="16131" width="3.140625" style="127" customWidth="1"/>
    <col min="16132" max="16132" width="14.85546875" style="127" customWidth="1"/>
    <col min="16133" max="16133" width="13.85546875" style="127" customWidth="1"/>
    <col min="16134" max="16134" width="11.42578125" style="127" customWidth="1"/>
    <col min="16135" max="16135" width="14.7109375" style="127" customWidth="1"/>
    <col min="16136" max="16136" width="11.7109375" style="127" customWidth="1"/>
    <col min="16137" max="16137" width="14.140625" style="127" customWidth="1"/>
    <col min="16138" max="16138" width="3" style="127" customWidth="1"/>
    <col min="16139" max="16139" width="2.5703125" style="127" customWidth="1"/>
    <col min="16140" max="16384" width="18.28515625" style="127"/>
  </cols>
  <sheetData>
    <row r="1" spans="2:13" s="85" customFormat="1" ht="13.5" thickBot="1" x14ac:dyDescent="0.25">
      <c r="K1" s="86" t="s">
        <v>43</v>
      </c>
    </row>
    <row r="2" spans="2:13" s="85" customFormat="1" ht="16.5" thickBot="1" x14ac:dyDescent="0.25">
      <c r="B2" s="194" t="s">
        <v>57</v>
      </c>
      <c r="C2" s="195"/>
      <c r="D2" s="195"/>
      <c r="E2" s="195"/>
      <c r="F2" s="195"/>
      <c r="G2" s="195"/>
      <c r="H2" s="195"/>
      <c r="I2" s="195"/>
      <c r="J2" s="195"/>
      <c r="K2" s="196"/>
    </row>
    <row r="3" spans="2:13" s="85" customFormat="1" x14ac:dyDescent="0.2">
      <c r="B3" s="87"/>
      <c r="K3" s="88"/>
    </row>
    <row r="4" spans="2:13" s="85" customFormat="1" x14ac:dyDescent="0.2">
      <c r="B4" s="87"/>
      <c r="C4" s="89"/>
      <c r="D4" s="197" t="s">
        <v>0</v>
      </c>
      <c r="E4" s="197"/>
      <c r="F4" s="197"/>
      <c r="G4" s="198"/>
      <c r="H4" s="90"/>
      <c r="I4" s="90"/>
      <c r="J4" s="90"/>
      <c r="K4" s="88"/>
    </row>
    <row r="5" spans="2:13" s="85" customFormat="1" x14ac:dyDescent="0.2">
      <c r="B5" s="87"/>
      <c r="C5" s="91"/>
      <c r="D5" s="92"/>
      <c r="E5" s="92"/>
      <c r="F5" s="92"/>
      <c r="G5" s="92"/>
      <c r="H5" s="92"/>
      <c r="I5" s="92"/>
      <c r="J5" s="93"/>
      <c r="K5" s="88"/>
    </row>
    <row r="6" spans="2:13" s="85" customFormat="1" x14ac:dyDescent="0.2">
      <c r="B6" s="87"/>
      <c r="C6" s="94"/>
      <c r="D6" s="95" t="s">
        <v>2</v>
      </c>
      <c r="E6" s="95"/>
      <c r="F6" s="95"/>
      <c r="G6" s="199"/>
      <c r="H6" s="200"/>
      <c r="I6" s="201"/>
      <c r="J6" s="96"/>
      <c r="K6" s="88"/>
    </row>
    <row r="7" spans="2:13" s="85" customFormat="1" x14ac:dyDescent="0.2">
      <c r="B7" s="87"/>
      <c r="C7" s="94"/>
      <c r="D7" s="95" t="s">
        <v>5</v>
      </c>
      <c r="E7" s="95"/>
      <c r="F7" s="95"/>
      <c r="G7" s="199"/>
      <c r="H7" s="200"/>
      <c r="I7" s="201"/>
      <c r="J7" s="96"/>
      <c r="K7" s="88"/>
    </row>
    <row r="8" spans="2:13" s="85" customFormat="1" x14ac:dyDescent="0.2">
      <c r="B8" s="87"/>
      <c r="C8" s="94"/>
      <c r="D8" s="95" t="s">
        <v>3</v>
      </c>
      <c r="E8" s="95"/>
      <c r="F8" s="95"/>
      <c r="G8" s="199"/>
      <c r="H8" s="200"/>
      <c r="I8" s="201"/>
      <c r="J8" s="96"/>
      <c r="K8" s="88"/>
    </row>
    <row r="9" spans="2:13" s="85" customFormat="1" ht="13.5" thickBot="1" x14ac:dyDescent="0.25">
      <c r="B9" s="87"/>
      <c r="C9" s="97"/>
      <c r="D9" s="98"/>
      <c r="E9" s="98"/>
      <c r="F9" s="98"/>
      <c r="G9" s="98"/>
      <c r="H9" s="98"/>
      <c r="I9" s="98"/>
      <c r="J9" s="99"/>
      <c r="K9" s="88"/>
    </row>
    <row r="10" spans="2:13" s="85" customFormat="1" ht="13.5" thickBot="1" x14ac:dyDescent="0.25">
      <c r="B10" s="100"/>
      <c r="C10" s="101"/>
      <c r="D10" s="101"/>
      <c r="E10" s="101"/>
      <c r="F10" s="101"/>
      <c r="G10" s="101"/>
      <c r="H10" s="101"/>
      <c r="I10" s="101"/>
      <c r="J10" s="101"/>
      <c r="K10" s="102"/>
    </row>
    <row r="11" spans="2:13" s="85" customFormat="1" x14ac:dyDescent="0.2"/>
    <row r="12" spans="2:13" s="85" customFormat="1" ht="13.5" thickBot="1" x14ac:dyDescent="0.25">
      <c r="B12" s="103"/>
      <c r="C12" s="104"/>
      <c r="D12" s="104"/>
      <c r="E12" s="104"/>
      <c r="F12" s="104"/>
      <c r="G12" s="104"/>
      <c r="H12" s="104"/>
      <c r="I12" s="104"/>
      <c r="J12" s="104"/>
      <c r="K12" s="105"/>
    </row>
    <row r="13" spans="2:13" s="85" customFormat="1" ht="13.5" thickBot="1" x14ac:dyDescent="0.25">
      <c r="B13" s="87"/>
      <c r="C13" s="106"/>
      <c r="D13" s="202" t="s">
        <v>22</v>
      </c>
      <c r="E13" s="202"/>
      <c r="F13" s="202"/>
      <c r="G13" s="203"/>
      <c r="K13" s="107"/>
    </row>
    <row r="14" spans="2:13" s="85" customFormat="1" x14ac:dyDescent="0.2">
      <c r="B14" s="87"/>
      <c r="C14" s="108"/>
      <c r="D14" s="109"/>
      <c r="E14" s="109"/>
      <c r="F14" s="109"/>
      <c r="G14" s="109"/>
      <c r="H14" s="110"/>
      <c r="I14" s="110"/>
      <c r="J14" s="111"/>
      <c r="K14" s="107"/>
    </row>
    <row r="15" spans="2:13" s="85" customFormat="1" x14ac:dyDescent="0.2">
      <c r="B15" s="87"/>
      <c r="C15" s="108"/>
      <c r="D15" s="109"/>
      <c r="E15" s="109"/>
      <c r="F15" s="109"/>
      <c r="G15" s="112" t="str">
        <f>IF(OR(ISTEXT(G31),ISTEXT(G33),ISTEXT(G30),ISTEXT(G47),ISTEXT(G48),G31&lt;0,G31="",G33&lt;0,G33&lt;&gt;INT(G33),G33="",G26=""),"Fehlerhafte Eingabe. Berechnung unmöglich!",IF(OR(ISNUMBER(G21)=FALSE,G21=""),"Falsche oder fehlende Datumseingabe!",""))</f>
        <v>Fehlerhafte Eingabe. Berechnung unmöglich!</v>
      </c>
      <c r="H15" s="109"/>
      <c r="I15" s="109"/>
      <c r="J15" s="113"/>
      <c r="K15" s="107"/>
    </row>
    <row r="16" spans="2:13" s="118" customFormat="1" ht="13.5" thickBot="1" x14ac:dyDescent="0.25">
      <c r="B16" s="114"/>
      <c r="C16" s="17"/>
      <c r="D16" s="19" t="s">
        <v>24</v>
      </c>
      <c r="E16" s="115"/>
      <c r="F16" s="115"/>
      <c r="G16" s="116"/>
      <c r="H16" s="115"/>
      <c r="I16" s="115"/>
      <c r="J16" s="18"/>
      <c r="K16" s="117"/>
      <c r="M16" s="85"/>
    </row>
    <row r="17" spans="2:13" s="118" customFormat="1" x14ac:dyDescent="0.2">
      <c r="B17" s="114"/>
      <c r="C17" s="17"/>
      <c r="D17" s="115"/>
      <c r="E17" s="115"/>
      <c r="F17" s="115"/>
      <c r="G17" s="116"/>
      <c r="H17" s="115"/>
      <c r="I17" s="115"/>
      <c r="J17" s="18"/>
      <c r="K17" s="117"/>
    </row>
    <row r="18" spans="2:13" s="118" customFormat="1" x14ac:dyDescent="0.2">
      <c r="B18" s="114"/>
      <c r="C18" s="17"/>
      <c r="D18" s="109" t="s">
        <v>15</v>
      </c>
      <c r="E18" s="109"/>
      <c r="F18" s="109"/>
      <c r="G18" s="119"/>
      <c r="H18" s="115"/>
      <c r="I18" s="115"/>
      <c r="J18" s="18"/>
      <c r="K18" s="117"/>
    </row>
    <row r="19" spans="2:13" s="118" customFormat="1" x14ac:dyDescent="0.2">
      <c r="B19" s="114"/>
      <c r="C19" s="17"/>
      <c r="D19" s="109" t="s">
        <v>14</v>
      </c>
      <c r="E19" s="109"/>
      <c r="F19" s="109"/>
      <c r="G19" s="188"/>
      <c r="H19" s="189"/>
      <c r="I19" s="190"/>
      <c r="J19" s="18"/>
      <c r="K19" s="117"/>
    </row>
    <row r="20" spans="2:13" s="118" customFormat="1" ht="5.0999999999999996" customHeight="1" x14ac:dyDescent="0.2">
      <c r="B20" s="114"/>
      <c r="C20" s="17"/>
      <c r="D20" s="109"/>
      <c r="E20" s="109"/>
      <c r="F20" s="109"/>
      <c r="G20" s="120"/>
      <c r="H20" s="120"/>
      <c r="I20" s="120"/>
      <c r="J20" s="18"/>
      <c r="K20" s="117"/>
    </row>
    <row r="21" spans="2:13" x14ac:dyDescent="0.2">
      <c r="B21" s="121"/>
      <c r="C21" s="122"/>
      <c r="D21" s="123" t="s">
        <v>6</v>
      </c>
      <c r="E21" s="123"/>
      <c r="F21" s="123"/>
      <c r="G21" s="124"/>
      <c r="H21" s="123"/>
      <c r="I21" s="123"/>
      <c r="J21" s="125"/>
      <c r="K21" s="126"/>
      <c r="M21" s="128"/>
    </row>
    <row r="22" spans="2:13" x14ac:dyDescent="0.2">
      <c r="B22" s="121"/>
      <c r="C22" s="122"/>
      <c r="D22" s="123" t="s">
        <v>7</v>
      </c>
      <c r="E22" s="123"/>
      <c r="F22" s="123"/>
      <c r="G22" s="129"/>
      <c r="H22" s="123"/>
      <c r="I22" s="123"/>
      <c r="J22" s="125"/>
      <c r="K22" s="126"/>
    </row>
    <row r="23" spans="2:13" s="118" customFormat="1" x14ac:dyDescent="0.2">
      <c r="B23" s="114"/>
      <c r="C23" s="17"/>
      <c r="D23" s="109"/>
      <c r="E23" s="109"/>
      <c r="F23" s="109"/>
      <c r="G23" s="109"/>
      <c r="H23" s="109"/>
      <c r="I23" s="115"/>
      <c r="J23" s="18"/>
      <c r="K23" s="117"/>
    </row>
    <row r="24" spans="2:13" s="118" customFormat="1" ht="13.5" thickBot="1" x14ac:dyDescent="0.25">
      <c r="B24" s="114"/>
      <c r="C24" s="17"/>
      <c r="D24" s="130" t="s">
        <v>16</v>
      </c>
      <c r="E24" s="131"/>
      <c r="F24" s="131"/>
      <c r="G24" s="115"/>
      <c r="H24" s="115"/>
      <c r="I24" s="115"/>
      <c r="J24" s="18"/>
      <c r="K24" s="117"/>
    </row>
    <row r="25" spans="2:13" s="118" customFormat="1" ht="13.5" customHeight="1" x14ac:dyDescent="0.2">
      <c r="B25" s="114"/>
      <c r="C25" s="17"/>
      <c r="D25" s="131"/>
      <c r="E25" s="131"/>
      <c r="F25" s="131"/>
      <c r="G25" s="115"/>
      <c r="H25" s="115"/>
      <c r="I25" s="115"/>
      <c r="J25" s="18"/>
      <c r="K25" s="117"/>
    </row>
    <row r="26" spans="2:13" s="118" customFormat="1" x14ac:dyDescent="0.2">
      <c r="B26" s="114"/>
      <c r="C26" s="17"/>
      <c r="D26" s="109" t="s">
        <v>17</v>
      </c>
      <c r="E26" s="109"/>
      <c r="F26" s="109"/>
      <c r="G26" s="132"/>
      <c r="H26" s="115"/>
      <c r="I26" s="115"/>
      <c r="J26" s="18"/>
      <c r="K26" s="117"/>
    </row>
    <row r="27" spans="2:13" s="118" customFormat="1" x14ac:dyDescent="0.2">
      <c r="B27" s="114"/>
      <c r="C27" s="17"/>
      <c r="D27" s="133" t="s">
        <v>18</v>
      </c>
      <c r="E27" s="133"/>
      <c r="F27" s="133"/>
      <c r="G27" s="132"/>
      <c r="H27" s="115"/>
      <c r="I27" s="115"/>
      <c r="J27" s="18"/>
      <c r="K27" s="117"/>
    </row>
    <row r="28" spans="2:13" s="118" customFormat="1" x14ac:dyDescent="0.2">
      <c r="B28" s="114"/>
      <c r="C28" s="17"/>
      <c r="D28" s="133" t="s">
        <v>19</v>
      </c>
      <c r="E28" s="133"/>
      <c r="F28" s="133"/>
      <c r="G28" s="132"/>
      <c r="H28" s="115"/>
      <c r="I28" s="115"/>
      <c r="J28" s="18"/>
      <c r="K28" s="117"/>
    </row>
    <row r="29" spans="2:13" s="118" customFormat="1" x14ac:dyDescent="0.2">
      <c r="B29" s="114"/>
      <c r="C29" s="17"/>
      <c r="D29" s="133" t="s">
        <v>20</v>
      </c>
      <c r="E29" s="133"/>
      <c r="F29" s="133"/>
      <c r="G29" s="132"/>
      <c r="H29" s="115"/>
      <c r="I29" s="115"/>
      <c r="J29" s="18"/>
      <c r="K29" s="117"/>
    </row>
    <row r="30" spans="2:13" x14ac:dyDescent="0.2">
      <c r="B30" s="121"/>
      <c r="C30" s="122"/>
      <c r="D30" s="134" t="s">
        <v>25</v>
      </c>
      <c r="E30" s="134"/>
      <c r="F30" s="134"/>
      <c r="G30" s="132"/>
      <c r="H30" s="123"/>
      <c r="I30" s="123"/>
      <c r="J30" s="125"/>
      <c r="K30" s="126"/>
    </row>
    <row r="31" spans="2:13" x14ac:dyDescent="0.2">
      <c r="B31" s="121"/>
      <c r="C31" s="122"/>
      <c r="D31" s="135" t="s">
        <v>21</v>
      </c>
      <c r="E31" s="135"/>
      <c r="F31" s="135"/>
      <c r="G31" s="136" t="str">
        <f>IF(SUM(G26:G30)=0,"",IF(ISERROR(SUM(G26,G27,G28,-G29,-G30)),"",SUM(G26,G27,G28,-G29,-G30)))</f>
        <v/>
      </c>
      <c r="H31" s="123"/>
      <c r="I31" s="123"/>
      <c r="J31" s="125"/>
      <c r="K31" s="126"/>
    </row>
    <row r="32" spans="2:13" x14ac:dyDescent="0.2">
      <c r="B32" s="121"/>
      <c r="C32" s="122"/>
      <c r="D32" s="135"/>
      <c r="E32" s="135"/>
      <c r="F32" s="135"/>
      <c r="G32" s="135"/>
      <c r="H32" s="137"/>
      <c r="I32" s="123"/>
      <c r="J32" s="125"/>
      <c r="K32" s="126"/>
    </row>
    <row r="33" spans="2:11" hidden="1" x14ac:dyDescent="0.2">
      <c r="B33" s="121"/>
      <c r="C33" s="122"/>
      <c r="D33" s="123" t="s">
        <v>23</v>
      </c>
      <c r="E33" s="123"/>
      <c r="F33" s="123"/>
      <c r="G33" s="138">
        <f>IF(ISERROR(IF(13-MONTH(G21)&lt;&gt;12,G22+1,G22)),"",IF(13-MONTH(G21)&lt;&gt;12,G22+1,G22))</f>
        <v>0</v>
      </c>
      <c r="H33" s="123"/>
      <c r="I33" s="123"/>
      <c r="J33" s="125"/>
      <c r="K33" s="126"/>
    </row>
    <row r="34" spans="2:11" hidden="1" x14ac:dyDescent="0.2">
      <c r="B34" s="121"/>
      <c r="C34" s="122"/>
      <c r="D34" s="123"/>
      <c r="E34" s="123"/>
      <c r="F34" s="123"/>
      <c r="G34" s="139"/>
      <c r="H34" s="123"/>
      <c r="I34" s="123"/>
      <c r="J34" s="125"/>
      <c r="K34" s="126"/>
    </row>
    <row r="35" spans="2:11" hidden="1" x14ac:dyDescent="0.2">
      <c r="B35" s="121"/>
      <c r="C35" s="122"/>
      <c r="D35" s="135" t="s">
        <v>10</v>
      </c>
      <c r="E35" s="135"/>
      <c r="F35" s="135"/>
      <c r="G35" s="140"/>
      <c r="H35" s="123"/>
      <c r="I35" s="123"/>
      <c r="J35" s="125"/>
      <c r="K35" s="126"/>
    </row>
    <row r="36" spans="2:11" hidden="1" x14ac:dyDescent="0.2">
      <c r="B36" s="121"/>
      <c r="C36" s="122"/>
      <c r="D36" s="141" t="s">
        <v>26</v>
      </c>
      <c r="E36" s="141"/>
      <c r="F36" s="141"/>
      <c r="G36" s="142" t="str">
        <f>IF(ISERROR(IF(G22&gt;0,1/G22,"")),"",IF(G22&gt;0,1/G22,""))</f>
        <v/>
      </c>
      <c r="H36" s="123"/>
      <c r="I36" s="123"/>
      <c r="J36" s="125"/>
      <c r="K36" s="126"/>
    </row>
    <row r="37" spans="2:11" hidden="1" x14ac:dyDescent="0.2">
      <c r="B37" s="121"/>
      <c r="C37" s="122"/>
      <c r="D37" s="141" t="s">
        <v>27</v>
      </c>
      <c r="E37" s="141"/>
      <c r="F37" s="141"/>
      <c r="G37" s="142" t="str">
        <f>IF(ISERROR(IF($G$15&lt;&gt;"","",IF(G22&gt;0,IF(G36*G47&gt;G48,G48,G36*G47),""))),"",IF($G$15&lt;&gt;"","",IF(G22&gt;0,IF(G36*G47&gt;G48,G48,G36*G47),"")))</f>
        <v/>
      </c>
      <c r="H37" s="123"/>
      <c r="I37" s="123"/>
      <c r="J37" s="125"/>
      <c r="K37" s="126"/>
    </row>
    <row r="38" spans="2:11" hidden="1" x14ac:dyDescent="0.2">
      <c r="B38" s="121"/>
      <c r="C38" s="122"/>
      <c r="D38" s="123"/>
      <c r="E38" s="123"/>
      <c r="F38" s="123"/>
      <c r="G38" s="123"/>
      <c r="H38" s="123"/>
      <c r="I38" s="123"/>
      <c r="J38" s="125"/>
      <c r="K38" s="126"/>
    </row>
    <row r="39" spans="2:11" hidden="1" x14ac:dyDescent="0.2">
      <c r="B39" s="121"/>
      <c r="C39" s="122"/>
      <c r="D39" s="135" t="s">
        <v>28</v>
      </c>
      <c r="E39" s="135"/>
      <c r="F39" s="135"/>
      <c r="G39" s="27" t="str">
        <f>IF(ISERROR(IF($G$15&lt;&gt;"","",13-MONTH(G21))),"",IF($G$15&lt;&gt;"","",13-MONTH(G21)))</f>
        <v/>
      </c>
      <c r="H39" s="123"/>
      <c r="I39" s="123"/>
      <c r="J39" s="125"/>
      <c r="K39" s="126"/>
    </row>
    <row r="40" spans="2:11" hidden="1" x14ac:dyDescent="0.2">
      <c r="B40" s="121"/>
      <c r="C40" s="122"/>
      <c r="D40" s="123"/>
      <c r="E40" s="123"/>
      <c r="F40" s="123"/>
      <c r="G40" s="143" t="str">
        <f>IF($G$15&lt;&gt;"","",12-G39)</f>
        <v/>
      </c>
      <c r="H40" s="123"/>
      <c r="I40" s="123"/>
      <c r="J40" s="125"/>
      <c r="K40" s="126"/>
    </row>
    <row r="41" spans="2:11" hidden="1" x14ac:dyDescent="0.2">
      <c r="B41" s="121"/>
      <c r="C41" s="122"/>
      <c r="D41" s="123"/>
      <c r="E41" s="123"/>
      <c r="F41" s="123"/>
      <c r="G41" s="143"/>
      <c r="H41" s="123"/>
      <c r="I41" s="123"/>
      <c r="J41" s="125"/>
      <c r="K41" s="126"/>
    </row>
    <row r="42" spans="2:11" hidden="1" x14ac:dyDescent="0.2">
      <c r="B42" s="121"/>
      <c r="C42" s="122"/>
      <c r="D42" s="135" t="s">
        <v>29</v>
      </c>
      <c r="E42" s="135"/>
      <c r="F42" s="135"/>
      <c r="G42" s="27" t="str">
        <f>+IF(ISERROR(ROUND((1+G22)-(100/(100*G37)),0)),"",ROUND((1+G22)-(100/(100*G37)),0))</f>
        <v/>
      </c>
      <c r="H42" s="123"/>
      <c r="I42" s="123"/>
      <c r="J42" s="125"/>
      <c r="K42" s="126"/>
    </row>
    <row r="43" spans="2:11" ht="13.5" thickBot="1" x14ac:dyDescent="0.25">
      <c r="B43" s="121"/>
      <c r="C43" s="144"/>
      <c r="D43" s="145"/>
      <c r="E43" s="145"/>
      <c r="F43" s="145"/>
      <c r="G43" s="145"/>
      <c r="H43" s="145"/>
      <c r="I43" s="145"/>
      <c r="J43" s="146"/>
      <c r="K43" s="126"/>
    </row>
    <row r="44" spans="2:11" ht="13.5" thickBot="1" x14ac:dyDescent="0.25">
      <c r="B44" s="121"/>
      <c r="K44" s="126"/>
    </row>
    <row r="45" spans="2:11" x14ac:dyDescent="0.2">
      <c r="B45" s="121"/>
      <c r="C45" s="147"/>
      <c r="D45" s="191" t="s">
        <v>58</v>
      </c>
      <c r="E45" s="191"/>
      <c r="F45" s="191"/>
      <c r="G45" s="192"/>
      <c r="K45" s="126"/>
    </row>
    <row r="46" spans="2:11" x14ac:dyDescent="0.2">
      <c r="B46" s="121"/>
      <c r="C46" s="148"/>
      <c r="D46" s="149"/>
      <c r="E46" s="149"/>
      <c r="F46" s="149"/>
      <c r="G46" s="149"/>
      <c r="H46" s="149"/>
      <c r="I46" s="149"/>
      <c r="J46" s="150"/>
      <c r="K46" s="126"/>
    </row>
    <row r="47" spans="2:11" x14ac:dyDescent="0.2">
      <c r="B47" s="121"/>
      <c r="C47" s="122"/>
      <c r="D47" s="123" t="s">
        <v>8</v>
      </c>
      <c r="E47" s="123"/>
      <c r="F47" s="123"/>
      <c r="G47" s="28">
        <v>2.5</v>
      </c>
      <c r="H47" s="151" t="str">
        <f>+IF(M21&lt;2011,"","  DegressiveAbschreibung ab")</f>
        <v/>
      </c>
      <c r="I47" s="123"/>
      <c r="J47" s="125"/>
      <c r="K47" s="126"/>
    </row>
    <row r="48" spans="2:11" ht="15" customHeight="1" x14ac:dyDescent="0.2">
      <c r="B48" s="121"/>
      <c r="C48" s="122"/>
      <c r="D48" s="123" t="s">
        <v>9</v>
      </c>
      <c r="E48" s="123"/>
      <c r="F48" s="123"/>
      <c r="G48" s="152">
        <v>0.25</v>
      </c>
      <c r="H48" s="151" t="str">
        <f>+IF(M21&lt;2011,"","  2011 nicht mehr möglich")</f>
        <v/>
      </c>
      <c r="I48" s="123"/>
      <c r="J48" s="125"/>
      <c r="K48" s="126"/>
    </row>
    <row r="49" spans="2:11" ht="13.5" thickBot="1" x14ac:dyDescent="0.25">
      <c r="B49" s="121"/>
      <c r="C49" s="144"/>
      <c r="D49" s="145"/>
      <c r="E49" s="145"/>
      <c r="F49" s="145"/>
      <c r="G49" s="145"/>
      <c r="H49" s="145"/>
      <c r="I49" s="145"/>
      <c r="J49" s="146"/>
      <c r="K49" s="126"/>
    </row>
    <row r="50" spans="2:11" ht="13.5" thickBot="1" x14ac:dyDescent="0.25">
      <c r="B50" s="153"/>
      <c r="C50" s="154"/>
      <c r="D50" s="154"/>
      <c r="E50" s="154"/>
      <c r="F50" s="154"/>
      <c r="G50" s="154"/>
      <c r="H50" s="154"/>
      <c r="I50" s="154"/>
      <c r="J50" s="154"/>
      <c r="K50" s="155"/>
    </row>
    <row r="52" spans="2:11" x14ac:dyDescent="0.2">
      <c r="B52" s="193" t="s">
        <v>30</v>
      </c>
      <c r="C52" s="193"/>
      <c r="D52" s="193"/>
      <c r="E52" s="84" t="s">
        <v>31</v>
      </c>
      <c r="F52" s="81" t="s">
        <v>32</v>
      </c>
    </row>
    <row r="54" spans="2:11" x14ac:dyDescent="0.2">
      <c r="B54" s="68" t="s">
        <v>70</v>
      </c>
      <c r="C54" s="41"/>
      <c r="D54" s="41"/>
      <c r="E54" s="41"/>
      <c r="F54" s="41"/>
      <c r="G54" s="41"/>
      <c r="H54" s="41"/>
      <c r="I54" s="41"/>
      <c r="J54" s="41"/>
      <c r="K54" s="41"/>
    </row>
    <row r="55" spans="2:11" x14ac:dyDescent="0.2">
      <c r="B55" s="68" t="s">
        <v>37</v>
      </c>
      <c r="C55" s="41"/>
      <c r="D55" s="41"/>
      <c r="E55" s="41"/>
      <c r="F55" s="41"/>
      <c r="G55" s="41"/>
      <c r="H55" s="41"/>
      <c r="I55" s="41"/>
      <c r="J55" s="41"/>
      <c r="K55" s="41"/>
    </row>
    <row r="56" spans="2:11" x14ac:dyDescent="0.2">
      <c r="B56" s="68" t="s">
        <v>38</v>
      </c>
      <c r="C56" s="41"/>
      <c r="D56" s="41"/>
      <c r="E56" s="41"/>
      <c r="F56" s="41"/>
      <c r="G56" s="41"/>
      <c r="H56" s="41"/>
      <c r="I56" s="41"/>
      <c r="J56" s="41"/>
      <c r="K56" s="41"/>
    </row>
    <row r="63" spans="2:11" hidden="1" x14ac:dyDescent="0.2"/>
    <row r="64" spans="2:11" hidden="1" x14ac:dyDescent="0.2">
      <c r="D64" s="127">
        <v>1</v>
      </c>
    </row>
    <row r="65" spans="4:4" hidden="1" x14ac:dyDescent="0.2">
      <c r="D65" s="127">
        <v>2</v>
      </c>
    </row>
    <row r="66" spans="4:4" hidden="1" x14ac:dyDescent="0.2">
      <c r="D66" s="127">
        <v>3</v>
      </c>
    </row>
    <row r="67" spans="4:4" hidden="1" x14ac:dyDescent="0.2">
      <c r="D67" s="127">
        <v>4</v>
      </c>
    </row>
    <row r="68" spans="4:4" hidden="1" x14ac:dyDescent="0.2">
      <c r="D68" s="127">
        <v>5</v>
      </c>
    </row>
    <row r="69" spans="4:4" hidden="1" x14ac:dyDescent="0.2">
      <c r="D69" s="127">
        <v>6</v>
      </c>
    </row>
    <row r="70" spans="4:4" hidden="1" x14ac:dyDescent="0.2">
      <c r="D70" s="127">
        <v>7</v>
      </c>
    </row>
    <row r="71" spans="4:4" hidden="1" x14ac:dyDescent="0.2">
      <c r="D71" s="127">
        <v>8</v>
      </c>
    </row>
    <row r="72" spans="4:4" hidden="1" x14ac:dyDescent="0.2">
      <c r="D72" s="127">
        <v>9</v>
      </c>
    </row>
    <row r="73" spans="4:4" hidden="1" x14ac:dyDescent="0.2">
      <c r="D73" s="127">
        <v>10</v>
      </c>
    </row>
    <row r="74" spans="4:4" hidden="1" x14ac:dyDescent="0.2">
      <c r="D74" s="127">
        <v>11</v>
      </c>
    </row>
    <row r="75" spans="4:4" hidden="1" x14ac:dyDescent="0.2">
      <c r="D75" s="127">
        <v>12</v>
      </c>
    </row>
    <row r="76" spans="4:4" hidden="1" x14ac:dyDescent="0.2">
      <c r="D76" s="127">
        <v>13</v>
      </c>
    </row>
    <row r="77" spans="4:4" hidden="1" x14ac:dyDescent="0.2">
      <c r="D77" s="127">
        <v>14</v>
      </c>
    </row>
    <row r="78" spans="4:4" hidden="1" x14ac:dyDescent="0.2">
      <c r="D78" s="127">
        <v>15</v>
      </c>
    </row>
    <row r="79" spans="4:4" hidden="1" x14ac:dyDescent="0.2">
      <c r="D79" s="127">
        <v>16</v>
      </c>
    </row>
    <row r="80" spans="4:4" hidden="1" x14ac:dyDescent="0.2">
      <c r="D80" s="127">
        <v>17</v>
      </c>
    </row>
    <row r="81" spans="4:4" hidden="1" x14ac:dyDescent="0.2">
      <c r="D81" s="127">
        <v>18</v>
      </c>
    </row>
    <row r="82" spans="4:4" hidden="1" x14ac:dyDescent="0.2">
      <c r="D82" s="127">
        <v>19</v>
      </c>
    </row>
    <row r="83" spans="4:4" hidden="1" x14ac:dyDescent="0.2">
      <c r="D83" s="127">
        <v>20</v>
      </c>
    </row>
    <row r="84" spans="4:4" hidden="1" x14ac:dyDescent="0.2"/>
  </sheetData>
  <sheetProtection sheet="1" objects="1" scenarios="1"/>
  <mergeCells count="9">
    <mergeCell ref="G19:I19"/>
    <mergeCell ref="D45:G45"/>
    <mergeCell ref="B52:D52"/>
    <mergeCell ref="B2:K2"/>
    <mergeCell ref="D4:G4"/>
    <mergeCell ref="G6:I6"/>
    <mergeCell ref="G7:I7"/>
    <mergeCell ref="G8:I8"/>
    <mergeCell ref="D13:G13"/>
  </mergeCells>
  <conditionalFormatting sqref="G15:I15">
    <cfRule type="expression" dxfId="6" priority="1" stopIfTrue="1">
      <formula>$M$15=1</formula>
    </cfRule>
  </conditionalFormatting>
  <conditionalFormatting sqref="G42">
    <cfRule type="cellIs" dxfId="5" priority="2" stopIfTrue="1" operator="lessThanOrEqual">
      <formula>0</formula>
    </cfRule>
  </conditionalFormatting>
  <dataValidations count="6">
    <dataValidation type="list" allowBlank="1" showErrorMessage="1" errorTitle="Nutzungsdauer in Jahre" error="Hier bitte die Nutzungsdauer in Jahren (Zwischen 2 und 20 Jahren) eingeben." sqref="WVO983062 JC22 SY22 ACU22 AMQ22 AWM22 BGI22 BQE22 CAA22 CJW22 CTS22 DDO22 DNK22 DXG22 EHC22 EQY22 FAU22 FKQ22 FUM22 GEI22 GOE22 GYA22 HHW22 HRS22 IBO22 ILK22 IVG22 JFC22 JOY22 JYU22 KIQ22 KSM22 LCI22 LME22 LWA22 MFW22 MPS22 MZO22 NJK22 NTG22 ODC22 OMY22 OWU22 PGQ22 PQM22 QAI22 QKE22 QUA22 RDW22 RNS22 RXO22 SHK22 SRG22 TBC22 TKY22 TUU22 UEQ22 UOM22 UYI22 VIE22 VSA22 WBW22 WLS22 WVO22 G65558 JC65558 SY65558 ACU65558 AMQ65558 AWM65558 BGI65558 BQE65558 CAA65558 CJW65558 CTS65558 DDO65558 DNK65558 DXG65558 EHC65558 EQY65558 FAU65558 FKQ65558 FUM65558 GEI65558 GOE65558 GYA65558 HHW65558 HRS65558 IBO65558 ILK65558 IVG65558 JFC65558 JOY65558 JYU65558 KIQ65558 KSM65558 LCI65558 LME65558 LWA65558 MFW65558 MPS65558 MZO65558 NJK65558 NTG65558 ODC65558 OMY65558 OWU65558 PGQ65558 PQM65558 QAI65558 QKE65558 QUA65558 RDW65558 RNS65558 RXO65558 SHK65558 SRG65558 TBC65558 TKY65558 TUU65558 UEQ65558 UOM65558 UYI65558 VIE65558 VSA65558 WBW65558 WLS65558 WVO65558 G131094 JC131094 SY131094 ACU131094 AMQ131094 AWM131094 BGI131094 BQE131094 CAA131094 CJW131094 CTS131094 DDO131094 DNK131094 DXG131094 EHC131094 EQY131094 FAU131094 FKQ131094 FUM131094 GEI131094 GOE131094 GYA131094 HHW131094 HRS131094 IBO131094 ILK131094 IVG131094 JFC131094 JOY131094 JYU131094 KIQ131094 KSM131094 LCI131094 LME131094 LWA131094 MFW131094 MPS131094 MZO131094 NJK131094 NTG131094 ODC131094 OMY131094 OWU131094 PGQ131094 PQM131094 QAI131094 QKE131094 QUA131094 RDW131094 RNS131094 RXO131094 SHK131094 SRG131094 TBC131094 TKY131094 TUU131094 UEQ131094 UOM131094 UYI131094 VIE131094 VSA131094 WBW131094 WLS131094 WVO131094 G196630 JC196630 SY196630 ACU196630 AMQ196630 AWM196630 BGI196630 BQE196630 CAA196630 CJW196630 CTS196630 DDO196630 DNK196630 DXG196630 EHC196630 EQY196630 FAU196630 FKQ196630 FUM196630 GEI196630 GOE196630 GYA196630 HHW196630 HRS196630 IBO196630 ILK196630 IVG196630 JFC196630 JOY196630 JYU196630 KIQ196630 KSM196630 LCI196630 LME196630 LWA196630 MFW196630 MPS196630 MZO196630 NJK196630 NTG196630 ODC196630 OMY196630 OWU196630 PGQ196630 PQM196630 QAI196630 QKE196630 QUA196630 RDW196630 RNS196630 RXO196630 SHK196630 SRG196630 TBC196630 TKY196630 TUU196630 UEQ196630 UOM196630 UYI196630 VIE196630 VSA196630 WBW196630 WLS196630 WVO196630 G262166 JC262166 SY262166 ACU262166 AMQ262166 AWM262166 BGI262166 BQE262166 CAA262166 CJW262166 CTS262166 DDO262166 DNK262166 DXG262166 EHC262166 EQY262166 FAU262166 FKQ262166 FUM262166 GEI262166 GOE262166 GYA262166 HHW262166 HRS262166 IBO262166 ILK262166 IVG262166 JFC262166 JOY262166 JYU262166 KIQ262166 KSM262166 LCI262166 LME262166 LWA262166 MFW262166 MPS262166 MZO262166 NJK262166 NTG262166 ODC262166 OMY262166 OWU262166 PGQ262166 PQM262166 QAI262166 QKE262166 QUA262166 RDW262166 RNS262166 RXO262166 SHK262166 SRG262166 TBC262166 TKY262166 TUU262166 UEQ262166 UOM262166 UYI262166 VIE262166 VSA262166 WBW262166 WLS262166 WVO262166 G327702 JC327702 SY327702 ACU327702 AMQ327702 AWM327702 BGI327702 BQE327702 CAA327702 CJW327702 CTS327702 DDO327702 DNK327702 DXG327702 EHC327702 EQY327702 FAU327702 FKQ327702 FUM327702 GEI327702 GOE327702 GYA327702 HHW327702 HRS327702 IBO327702 ILK327702 IVG327702 JFC327702 JOY327702 JYU327702 KIQ327702 KSM327702 LCI327702 LME327702 LWA327702 MFW327702 MPS327702 MZO327702 NJK327702 NTG327702 ODC327702 OMY327702 OWU327702 PGQ327702 PQM327702 QAI327702 QKE327702 QUA327702 RDW327702 RNS327702 RXO327702 SHK327702 SRG327702 TBC327702 TKY327702 TUU327702 UEQ327702 UOM327702 UYI327702 VIE327702 VSA327702 WBW327702 WLS327702 WVO327702 G393238 JC393238 SY393238 ACU393238 AMQ393238 AWM393238 BGI393238 BQE393238 CAA393238 CJW393238 CTS393238 DDO393238 DNK393238 DXG393238 EHC393238 EQY393238 FAU393238 FKQ393238 FUM393238 GEI393238 GOE393238 GYA393238 HHW393238 HRS393238 IBO393238 ILK393238 IVG393238 JFC393238 JOY393238 JYU393238 KIQ393238 KSM393238 LCI393238 LME393238 LWA393238 MFW393238 MPS393238 MZO393238 NJK393238 NTG393238 ODC393238 OMY393238 OWU393238 PGQ393238 PQM393238 QAI393238 QKE393238 QUA393238 RDW393238 RNS393238 RXO393238 SHK393238 SRG393238 TBC393238 TKY393238 TUU393238 UEQ393238 UOM393238 UYI393238 VIE393238 VSA393238 WBW393238 WLS393238 WVO393238 G458774 JC458774 SY458774 ACU458774 AMQ458774 AWM458774 BGI458774 BQE458774 CAA458774 CJW458774 CTS458774 DDO458774 DNK458774 DXG458774 EHC458774 EQY458774 FAU458774 FKQ458774 FUM458774 GEI458774 GOE458774 GYA458774 HHW458774 HRS458774 IBO458774 ILK458774 IVG458774 JFC458774 JOY458774 JYU458774 KIQ458774 KSM458774 LCI458774 LME458774 LWA458774 MFW458774 MPS458774 MZO458774 NJK458774 NTG458774 ODC458774 OMY458774 OWU458774 PGQ458774 PQM458774 QAI458774 QKE458774 QUA458774 RDW458774 RNS458774 RXO458774 SHK458774 SRG458774 TBC458774 TKY458774 TUU458774 UEQ458774 UOM458774 UYI458774 VIE458774 VSA458774 WBW458774 WLS458774 WVO458774 G524310 JC524310 SY524310 ACU524310 AMQ524310 AWM524310 BGI524310 BQE524310 CAA524310 CJW524310 CTS524310 DDO524310 DNK524310 DXG524310 EHC524310 EQY524310 FAU524310 FKQ524310 FUM524310 GEI524310 GOE524310 GYA524310 HHW524310 HRS524310 IBO524310 ILK524310 IVG524310 JFC524310 JOY524310 JYU524310 KIQ524310 KSM524310 LCI524310 LME524310 LWA524310 MFW524310 MPS524310 MZO524310 NJK524310 NTG524310 ODC524310 OMY524310 OWU524310 PGQ524310 PQM524310 QAI524310 QKE524310 QUA524310 RDW524310 RNS524310 RXO524310 SHK524310 SRG524310 TBC524310 TKY524310 TUU524310 UEQ524310 UOM524310 UYI524310 VIE524310 VSA524310 WBW524310 WLS524310 WVO524310 G589846 JC589846 SY589846 ACU589846 AMQ589846 AWM589846 BGI589846 BQE589846 CAA589846 CJW589846 CTS589846 DDO589846 DNK589846 DXG589846 EHC589846 EQY589846 FAU589846 FKQ589846 FUM589846 GEI589846 GOE589846 GYA589846 HHW589846 HRS589846 IBO589846 ILK589846 IVG589846 JFC589846 JOY589846 JYU589846 KIQ589846 KSM589846 LCI589846 LME589846 LWA589846 MFW589846 MPS589846 MZO589846 NJK589846 NTG589846 ODC589846 OMY589846 OWU589846 PGQ589846 PQM589846 QAI589846 QKE589846 QUA589846 RDW589846 RNS589846 RXO589846 SHK589846 SRG589846 TBC589846 TKY589846 TUU589846 UEQ589846 UOM589846 UYI589846 VIE589846 VSA589846 WBW589846 WLS589846 WVO589846 G655382 JC655382 SY655382 ACU655382 AMQ655382 AWM655382 BGI655382 BQE655382 CAA655382 CJW655382 CTS655382 DDO655382 DNK655382 DXG655382 EHC655382 EQY655382 FAU655382 FKQ655382 FUM655382 GEI655382 GOE655382 GYA655382 HHW655382 HRS655382 IBO655382 ILK655382 IVG655382 JFC655382 JOY655382 JYU655382 KIQ655382 KSM655382 LCI655382 LME655382 LWA655382 MFW655382 MPS655382 MZO655382 NJK655382 NTG655382 ODC655382 OMY655382 OWU655382 PGQ655382 PQM655382 QAI655382 QKE655382 QUA655382 RDW655382 RNS655382 RXO655382 SHK655382 SRG655382 TBC655382 TKY655382 TUU655382 UEQ655382 UOM655382 UYI655382 VIE655382 VSA655382 WBW655382 WLS655382 WVO655382 G720918 JC720918 SY720918 ACU720918 AMQ720918 AWM720918 BGI720918 BQE720918 CAA720918 CJW720918 CTS720918 DDO720918 DNK720918 DXG720918 EHC720918 EQY720918 FAU720918 FKQ720918 FUM720918 GEI720918 GOE720918 GYA720918 HHW720918 HRS720918 IBO720918 ILK720918 IVG720918 JFC720918 JOY720918 JYU720918 KIQ720918 KSM720918 LCI720918 LME720918 LWA720918 MFW720918 MPS720918 MZO720918 NJK720918 NTG720918 ODC720918 OMY720918 OWU720918 PGQ720918 PQM720918 QAI720918 QKE720918 QUA720918 RDW720918 RNS720918 RXO720918 SHK720918 SRG720918 TBC720918 TKY720918 TUU720918 UEQ720918 UOM720918 UYI720918 VIE720918 VSA720918 WBW720918 WLS720918 WVO720918 G786454 JC786454 SY786454 ACU786454 AMQ786454 AWM786454 BGI786454 BQE786454 CAA786454 CJW786454 CTS786454 DDO786454 DNK786454 DXG786454 EHC786454 EQY786454 FAU786454 FKQ786454 FUM786454 GEI786454 GOE786454 GYA786454 HHW786454 HRS786454 IBO786454 ILK786454 IVG786454 JFC786454 JOY786454 JYU786454 KIQ786454 KSM786454 LCI786454 LME786454 LWA786454 MFW786454 MPS786454 MZO786454 NJK786454 NTG786454 ODC786454 OMY786454 OWU786454 PGQ786454 PQM786454 QAI786454 QKE786454 QUA786454 RDW786454 RNS786454 RXO786454 SHK786454 SRG786454 TBC786454 TKY786454 TUU786454 UEQ786454 UOM786454 UYI786454 VIE786454 VSA786454 WBW786454 WLS786454 WVO786454 G851990 JC851990 SY851990 ACU851990 AMQ851990 AWM851990 BGI851990 BQE851990 CAA851990 CJW851990 CTS851990 DDO851990 DNK851990 DXG851990 EHC851990 EQY851990 FAU851990 FKQ851990 FUM851990 GEI851990 GOE851990 GYA851990 HHW851990 HRS851990 IBO851990 ILK851990 IVG851990 JFC851990 JOY851990 JYU851990 KIQ851990 KSM851990 LCI851990 LME851990 LWA851990 MFW851990 MPS851990 MZO851990 NJK851990 NTG851990 ODC851990 OMY851990 OWU851990 PGQ851990 PQM851990 QAI851990 QKE851990 QUA851990 RDW851990 RNS851990 RXO851990 SHK851990 SRG851990 TBC851990 TKY851990 TUU851990 UEQ851990 UOM851990 UYI851990 VIE851990 VSA851990 WBW851990 WLS851990 WVO851990 G917526 JC917526 SY917526 ACU917526 AMQ917526 AWM917526 BGI917526 BQE917526 CAA917526 CJW917526 CTS917526 DDO917526 DNK917526 DXG917526 EHC917526 EQY917526 FAU917526 FKQ917526 FUM917526 GEI917526 GOE917526 GYA917526 HHW917526 HRS917526 IBO917526 ILK917526 IVG917526 JFC917526 JOY917526 JYU917526 KIQ917526 KSM917526 LCI917526 LME917526 LWA917526 MFW917526 MPS917526 MZO917526 NJK917526 NTG917526 ODC917526 OMY917526 OWU917526 PGQ917526 PQM917526 QAI917526 QKE917526 QUA917526 RDW917526 RNS917526 RXO917526 SHK917526 SRG917526 TBC917526 TKY917526 TUU917526 UEQ917526 UOM917526 UYI917526 VIE917526 VSA917526 WBW917526 WLS917526 WVO917526 G983062 JC983062 SY983062 ACU983062 AMQ983062 AWM983062 BGI983062 BQE983062 CAA983062 CJW983062 CTS983062 DDO983062 DNK983062 DXG983062 EHC983062 EQY983062 FAU983062 FKQ983062 FUM983062 GEI983062 GOE983062 GYA983062 HHW983062 HRS983062 IBO983062 ILK983062 IVG983062 JFC983062 JOY983062 JYU983062 KIQ983062 KSM983062 LCI983062 LME983062 LWA983062 MFW983062 MPS983062 MZO983062 NJK983062 NTG983062 ODC983062 OMY983062 OWU983062 PGQ983062 PQM983062 QAI983062 QKE983062 QUA983062 RDW983062 RNS983062 RXO983062 SHK983062 SRG983062 TBC983062 TKY983062 TUU983062 UEQ983062 UOM983062 UYI983062 VIE983062 VSA983062 WBW983062 WLS983062" xr:uid="{00000000-0002-0000-0100-000000000000}">
      <formula1>$D$65:$D$83</formula1>
    </dataValidation>
    <dataValidation type="date" allowBlank="1" showErrorMessage="1" errorTitle="Anschaffungsdatum eingeben" error="Hier bitte das Anschaffungsdatum (vom 01.01.2008 bis 31.12.2019) eingeben." sqref="WVO983061 JC21 SY21 ACU21 AMQ21 AWM21 BGI21 BQE21 CAA21 CJW21 CTS21 DDO21 DNK21 DXG21 EHC21 EQY21 FAU21 FKQ21 FUM21 GEI21 GOE21 GYA21 HHW21 HRS21 IBO21 ILK21 IVG21 JFC21 JOY21 JYU21 KIQ21 KSM21 LCI21 LME21 LWA21 MFW21 MPS21 MZO21 NJK21 NTG21 ODC21 OMY21 OWU21 PGQ21 PQM21 QAI21 QKE21 QUA21 RDW21 RNS21 RXO21 SHK21 SRG21 TBC21 TKY21 TUU21 UEQ21 UOM21 UYI21 VIE21 VSA21 WBW21 WLS21 WVO21 G65557 JC65557 SY65557 ACU65557 AMQ65557 AWM65557 BGI65557 BQE65557 CAA65557 CJW65557 CTS65557 DDO65557 DNK65557 DXG65557 EHC65557 EQY65557 FAU65557 FKQ65557 FUM65557 GEI65557 GOE65557 GYA65557 HHW65557 HRS65557 IBO65557 ILK65557 IVG65557 JFC65557 JOY65557 JYU65557 KIQ65557 KSM65557 LCI65557 LME65557 LWA65557 MFW65557 MPS65557 MZO65557 NJK65557 NTG65557 ODC65557 OMY65557 OWU65557 PGQ65557 PQM65557 QAI65557 QKE65557 QUA65557 RDW65557 RNS65557 RXO65557 SHK65557 SRG65557 TBC65557 TKY65557 TUU65557 UEQ65557 UOM65557 UYI65557 VIE65557 VSA65557 WBW65557 WLS65557 WVO65557 G131093 JC131093 SY131093 ACU131093 AMQ131093 AWM131093 BGI131093 BQE131093 CAA131093 CJW131093 CTS131093 DDO131093 DNK131093 DXG131093 EHC131093 EQY131093 FAU131093 FKQ131093 FUM131093 GEI131093 GOE131093 GYA131093 HHW131093 HRS131093 IBO131093 ILK131093 IVG131093 JFC131093 JOY131093 JYU131093 KIQ131093 KSM131093 LCI131093 LME131093 LWA131093 MFW131093 MPS131093 MZO131093 NJK131093 NTG131093 ODC131093 OMY131093 OWU131093 PGQ131093 PQM131093 QAI131093 QKE131093 QUA131093 RDW131093 RNS131093 RXO131093 SHK131093 SRG131093 TBC131093 TKY131093 TUU131093 UEQ131093 UOM131093 UYI131093 VIE131093 VSA131093 WBW131093 WLS131093 WVO131093 G196629 JC196629 SY196629 ACU196629 AMQ196629 AWM196629 BGI196629 BQE196629 CAA196629 CJW196629 CTS196629 DDO196629 DNK196629 DXG196629 EHC196629 EQY196629 FAU196629 FKQ196629 FUM196629 GEI196629 GOE196629 GYA196629 HHW196629 HRS196629 IBO196629 ILK196629 IVG196629 JFC196629 JOY196629 JYU196629 KIQ196629 KSM196629 LCI196629 LME196629 LWA196629 MFW196629 MPS196629 MZO196629 NJK196629 NTG196629 ODC196629 OMY196629 OWU196629 PGQ196629 PQM196629 QAI196629 QKE196629 QUA196629 RDW196629 RNS196629 RXO196629 SHK196629 SRG196629 TBC196629 TKY196629 TUU196629 UEQ196629 UOM196629 UYI196629 VIE196629 VSA196629 WBW196629 WLS196629 WVO196629 G262165 JC262165 SY262165 ACU262165 AMQ262165 AWM262165 BGI262165 BQE262165 CAA262165 CJW262165 CTS262165 DDO262165 DNK262165 DXG262165 EHC262165 EQY262165 FAU262165 FKQ262165 FUM262165 GEI262165 GOE262165 GYA262165 HHW262165 HRS262165 IBO262165 ILK262165 IVG262165 JFC262165 JOY262165 JYU262165 KIQ262165 KSM262165 LCI262165 LME262165 LWA262165 MFW262165 MPS262165 MZO262165 NJK262165 NTG262165 ODC262165 OMY262165 OWU262165 PGQ262165 PQM262165 QAI262165 QKE262165 QUA262165 RDW262165 RNS262165 RXO262165 SHK262165 SRG262165 TBC262165 TKY262165 TUU262165 UEQ262165 UOM262165 UYI262165 VIE262165 VSA262165 WBW262165 WLS262165 WVO262165 G327701 JC327701 SY327701 ACU327701 AMQ327701 AWM327701 BGI327701 BQE327701 CAA327701 CJW327701 CTS327701 DDO327701 DNK327701 DXG327701 EHC327701 EQY327701 FAU327701 FKQ327701 FUM327701 GEI327701 GOE327701 GYA327701 HHW327701 HRS327701 IBO327701 ILK327701 IVG327701 JFC327701 JOY327701 JYU327701 KIQ327701 KSM327701 LCI327701 LME327701 LWA327701 MFW327701 MPS327701 MZO327701 NJK327701 NTG327701 ODC327701 OMY327701 OWU327701 PGQ327701 PQM327701 QAI327701 QKE327701 QUA327701 RDW327701 RNS327701 RXO327701 SHK327701 SRG327701 TBC327701 TKY327701 TUU327701 UEQ327701 UOM327701 UYI327701 VIE327701 VSA327701 WBW327701 WLS327701 WVO327701 G393237 JC393237 SY393237 ACU393237 AMQ393237 AWM393237 BGI393237 BQE393237 CAA393237 CJW393237 CTS393237 DDO393237 DNK393237 DXG393237 EHC393237 EQY393237 FAU393237 FKQ393237 FUM393237 GEI393237 GOE393237 GYA393237 HHW393237 HRS393237 IBO393237 ILK393237 IVG393237 JFC393237 JOY393237 JYU393237 KIQ393237 KSM393237 LCI393237 LME393237 LWA393237 MFW393237 MPS393237 MZO393237 NJK393237 NTG393237 ODC393237 OMY393237 OWU393237 PGQ393237 PQM393237 QAI393237 QKE393237 QUA393237 RDW393237 RNS393237 RXO393237 SHK393237 SRG393237 TBC393237 TKY393237 TUU393237 UEQ393237 UOM393237 UYI393237 VIE393237 VSA393237 WBW393237 WLS393237 WVO393237 G458773 JC458773 SY458773 ACU458773 AMQ458773 AWM458773 BGI458773 BQE458773 CAA458773 CJW458773 CTS458773 DDO458773 DNK458773 DXG458773 EHC458773 EQY458773 FAU458773 FKQ458773 FUM458773 GEI458773 GOE458773 GYA458773 HHW458773 HRS458773 IBO458773 ILK458773 IVG458773 JFC458773 JOY458773 JYU458773 KIQ458773 KSM458773 LCI458773 LME458773 LWA458773 MFW458773 MPS458773 MZO458773 NJK458773 NTG458773 ODC458773 OMY458773 OWU458773 PGQ458773 PQM458773 QAI458773 QKE458773 QUA458773 RDW458773 RNS458773 RXO458773 SHK458773 SRG458773 TBC458773 TKY458773 TUU458773 UEQ458773 UOM458773 UYI458773 VIE458773 VSA458773 WBW458773 WLS458773 WVO458773 G524309 JC524309 SY524309 ACU524309 AMQ524309 AWM524309 BGI524309 BQE524309 CAA524309 CJW524309 CTS524309 DDO524309 DNK524309 DXG524309 EHC524309 EQY524309 FAU524309 FKQ524309 FUM524309 GEI524309 GOE524309 GYA524309 HHW524309 HRS524309 IBO524309 ILK524309 IVG524309 JFC524309 JOY524309 JYU524309 KIQ524309 KSM524309 LCI524309 LME524309 LWA524309 MFW524309 MPS524309 MZO524309 NJK524309 NTG524309 ODC524309 OMY524309 OWU524309 PGQ524309 PQM524309 QAI524309 QKE524309 QUA524309 RDW524309 RNS524309 RXO524309 SHK524309 SRG524309 TBC524309 TKY524309 TUU524309 UEQ524309 UOM524309 UYI524309 VIE524309 VSA524309 WBW524309 WLS524309 WVO524309 G589845 JC589845 SY589845 ACU589845 AMQ589845 AWM589845 BGI589845 BQE589845 CAA589845 CJW589845 CTS589845 DDO589845 DNK589845 DXG589845 EHC589845 EQY589845 FAU589845 FKQ589845 FUM589845 GEI589845 GOE589845 GYA589845 HHW589845 HRS589845 IBO589845 ILK589845 IVG589845 JFC589845 JOY589845 JYU589845 KIQ589845 KSM589845 LCI589845 LME589845 LWA589845 MFW589845 MPS589845 MZO589845 NJK589845 NTG589845 ODC589845 OMY589845 OWU589845 PGQ589845 PQM589845 QAI589845 QKE589845 QUA589845 RDW589845 RNS589845 RXO589845 SHK589845 SRG589845 TBC589845 TKY589845 TUU589845 UEQ589845 UOM589845 UYI589845 VIE589845 VSA589845 WBW589845 WLS589845 WVO589845 G655381 JC655381 SY655381 ACU655381 AMQ655381 AWM655381 BGI655381 BQE655381 CAA655381 CJW655381 CTS655381 DDO655381 DNK655381 DXG655381 EHC655381 EQY655381 FAU655381 FKQ655381 FUM655381 GEI655381 GOE655381 GYA655381 HHW655381 HRS655381 IBO655381 ILK655381 IVG655381 JFC655381 JOY655381 JYU655381 KIQ655381 KSM655381 LCI655381 LME655381 LWA655381 MFW655381 MPS655381 MZO655381 NJK655381 NTG655381 ODC655381 OMY655381 OWU655381 PGQ655381 PQM655381 QAI655381 QKE655381 QUA655381 RDW655381 RNS655381 RXO655381 SHK655381 SRG655381 TBC655381 TKY655381 TUU655381 UEQ655381 UOM655381 UYI655381 VIE655381 VSA655381 WBW655381 WLS655381 WVO655381 G720917 JC720917 SY720917 ACU720917 AMQ720917 AWM720917 BGI720917 BQE720917 CAA720917 CJW720917 CTS720917 DDO720917 DNK720917 DXG720917 EHC720917 EQY720917 FAU720917 FKQ720917 FUM720917 GEI720917 GOE720917 GYA720917 HHW720917 HRS720917 IBO720917 ILK720917 IVG720917 JFC720917 JOY720917 JYU720917 KIQ720917 KSM720917 LCI720917 LME720917 LWA720917 MFW720917 MPS720917 MZO720917 NJK720917 NTG720917 ODC720917 OMY720917 OWU720917 PGQ720917 PQM720917 QAI720917 QKE720917 QUA720917 RDW720917 RNS720917 RXO720917 SHK720917 SRG720917 TBC720917 TKY720917 TUU720917 UEQ720917 UOM720917 UYI720917 VIE720917 VSA720917 WBW720917 WLS720917 WVO720917 G786453 JC786453 SY786453 ACU786453 AMQ786453 AWM786453 BGI786453 BQE786453 CAA786453 CJW786453 CTS786453 DDO786453 DNK786453 DXG786453 EHC786453 EQY786453 FAU786453 FKQ786453 FUM786453 GEI786453 GOE786453 GYA786453 HHW786453 HRS786453 IBO786453 ILK786453 IVG786453 JFC786453 JOY786453 JYU786453 KIQ786453 KSM786453 LCI786453 LME786453 LWA786453 MFW786453 MPS786453 MZO786453 NJK786453 NTG786453 ODC786453 OMY786453 OWU786453 PGQ786453 PQM786453 QAI786453 QKE786453 QUA786453 RDW786453 RNS786453 RXO786453 SHK786453 SRG786453 TBC786453 TKY786453 TUU786453 UEQ786453 UOM786453 UYI786453 VIE786453 VSA786453 WBW786453 WLS786453 WVO786453 G851989 JC851989 SY851989 ACU851989 AMQ851989 AWM851989 BGI851989 BQE851989 CAA851989 CJW851989 CTS851989 DDO851989 DNK851989 DXG851989 EHC851989 EQY851989 FAU851989 FKQ851989 FUM851989 GEI851989 GOE851989 GYA851989 HHW851989 HRS851989 IBO851989 ILK851989 IVG851989 JFC851989 JOY851989 JYU851989 KIQ851989 KSM851989 LCI851989 LME851989 LWA851989 MFW851989 MPS851989 MZO851989 NJK851989 NTG851989 ODC851989 OMY851989 OWU851989 PGQ851989 PQM851989 QAI851989 QKE851989 QUA851989 RDW851989 RNS851989 RXO851989 SHK851989 SRG851989 TBC851989 TKY851989 TUU851989 UEQ851989 UOM851989 UYI851989 VIE851989 VSA851989 WBW851989 WLS851989 WVO851989 G917525 JC917525 SY917525 ACU917525 AMQ917525 AWM917525 BGI917525 BQE917525 CAA917525 CJW917525 CTS917525 DDO917525 DNK917525 DXG917525 EHC917525 EQY917525 FAU917525 FKQ917525 FUM917525 GEI917525 GOE917525 GYA917525 HHW917525 HRS917525 IBO917525 ILK917525 IVG917525 JFC917525 JOY917525 JYU917525 KIQ917525 KSM917525 LCI917525 LME917525 LWA917525 MFW917525 MPS917525 MZO917525 NJK917525 NTG917525 ODC917525 OMY917525 OWU917525 PGQ917525 PQM917525 QAI917525 QKE917525 QUA917525 RDW917525 RNS917525 RXO917525 SHK917525 SRG917525 TBC917525 TKY917525 TUU917525 UEQ917525 UOM917525 UYI917525 VIE917525 VSA917525 WBW917525 WLS917525 WVO917525 G983061 JC983061 SY983061 ACU983061 AMQ983061 AWM983061 BGI983061 BQE983061 CAA983061 CJW983061 CTS983061 DDO983061 DNK983061 DXG983061 EHC983061 EQY983061 FAU983061 FKQ983061 FUM983061 GEI983061 GOE983061 GYA983061 HHW983061 HRS983061 IBO983061 ILK983061 IVG983061 JFC983061 JOY983061 JYU983061 KIQ983061 KSM983061 LCI983061 LME983061 LWA983061 MFW983061 MPS983061 MZO983061 NJK983061 NTG983061 ODC983061 OMY983061 OWU983061 PGQ983061 PQM983061 QAI983061 QKE983061 QUA983061 RDW983061 RNS983061 RXO983061 SHK983061 SRG983061 TBC983061 TKY983061 TUU983061 UEQ983061 UOM983061 UYI983061 VIE983061 VSA983061 WBW983061 WLS983061 G21" xr:uid="{00000000-0002-0000-0100-000001000000}">
      <formula1>39448</formula1>
      <formula2>47483</formula2>
    </dataValidation>
    <dataValidation type="decimal" showErrorMessage="1" errorTitle="Werte eingeben" error="Hier bitte nur einen positiven Werte zwischen 0 und 999999999,99 Euro eingeben!" sqref="WVO983066:WVO983070 JC26:JC30 SY26:SY30 ACU26:ACU30 AMQ26:AMQ30 AWM26:AWM30 BGI26:BGI30 BQE26:BQE30 CAA26:CAA30 CJW26:CJW30 CTS26:CTS30 DDO26:DDO30 DNK26:DNK30 DXG26:DXG30 EHC26:EHC30 EQY26:EQY30 FAU26:FAU30 FKQ26:FKQ30 FUM26:FUM30 GEI26:GEI30 GOE26:GOE30 GYA26:GYA30 HHW26:HHW30 HRS26:HRS30 IBO26:IBO30 ILK26:ILK30 IVG26:IVG30 JFC26:JFC30 JOY26:JOY30 JYU26:JYU30 KIQ26:KIQ30 KSM26:KSM30 LCI26:LCI30 LME26:LME30 LWA26:LWA30 MFW26:MFW30 MPS26:MPS30 MZO26:MZO30 NJK26:NJK30 NTG26:NTG30 ODC26:ODC30 OMY26:OMY30 OWU26:OWU30 PGQ26:PGQ30 PQM26:PQM30 QAI26:QAI30 QKE26:QKE30 QUA26:QUA30 RDW26:RDW30 RNS26:RNS30 RXO26:RXO30 SHK26:SHK30 SRG26:SRG30 TBC26:TBC30 TKY26:TKY30 TUU26:TUU30 UEQ26:UEQ30 UOM26:UOM30 UYI26:UYI30 VIE26:VIE30 VSA26:VSA30 WBW26:WBW30 WLS26:WLS30 WVO26:WVO30 G65562:G65566 JC65562:JC65566 SY65562:SY65566 ACU65562:ACU65566 AMQ65562:AMQ65566 AWM65562:AWM65566 BGI65562:BGI65566 BQE65562:BQE65566 CAA65562:CAA65566 CJW65562:CJW65566 CTS65562:CTS65566 DDO65562:DDO65566 DNK65562:DNK65566 DXG65562:DXG65566 EHC65562:EHC65566 EQY65562:EQY65566 FAU65562:FAU65566 FKQ65562:FKQ65566 FUM65562:FUM65566 GEI65562:GEI65566 GOE65562:GOE65566 GYA65562:GYA65566 HHW65562:HHW65566 HRS65562:HRS65566 IBO65562:IBO65566 ILK65562:ILK65566 IVG65562:IVG65566 JFC65562:JFC65566 JOY65562:JOY65566 JYU65562:JYU65566 KIQ65562:KIQ65566 KSM65562:KSM65566 LCI65562:LCI65566 LME65562:LME65566 LWA65562:LWA65566 MFW65562:MFW65566 MPS65562:MPS65566 MZO65562:MZO65566 NJK65562:NJK65566 NTG65562:NTG65566 ODC65562:ODC65566 OMY65562:OMY65566 OWU65562:OWU65566 PGQ65562:PGQ65566 PQM65562:PQM65566 QAI65562:QAI65566 QKE65562:QKE65566 QUA65562:QUA65566 RDW65562:RDW65566 RNS65562:RNS65566 RXO65562:RXO65566 SHK65562:SHK65566 SRG65562:SRG65566 TBC65562:TBC65566 TKY65562:TKY65566 TUU65562:TUU65566 UEQ65562:UEQ65566 UOM65562:UOM65566 UYI65562:UYI65566 VIE65562:VIE65566 VSA65562:VSA65566 WBW65562:WBW65566 WLS65562:WLS65566 WVO65562:WVO65566 G131098:G131102 JC131098:JC131102 SY131098:SY131102 ACU131098:ACU131102 AMQ131098:AMQ131102 AWM131098:AWM131102 BGI131098:BGI131102 BQE131098:BQE131102 CAA131098:CAA131102 CJW131098:CJW131102 CTS131098:CTS131102 DDO131098:DDO131102 DNK131098:DNK131102 DXG131098:DXG131102 EHC131098:EHC131102 EQY131098:EQY131102 FAU131098:FAU131102 FKQ131098:FKQ131102 FUM131098:FUM131102 GEI131098:GEI131102 GOE131098:GOE131102 GYA131098:GYA131102 HHW131098:HHW131102 HRS131098:HRS131102 IBO131098:IBO131102 ILK131098:ILK131102 IVG131098:IVG131102 JFC131098:JFC131102 JOY131098:JOY131102 JYU131098:JYU131102 KIQ131098:KIQ131102 KSM131098:KSM131102 LCI131098:LCI131102 LME131098:LME131102 LWA131098:LWA131102 MFW131098:MFW131102 MPS131098:MPS131102 MZO131098:MZO131102 NJK131098:NJK131102 NTG131098:NTG131102 ODC131098:ODC131102 OMY131098:OMY131102 OWU131098:OWU131102 PGQ131098:PGQ131102 PQM131098:PQM131102 QAI131098:QAI131102 QKE131098:QKE131102 QUA131098:QUA131102 RDW131098:RDW131102 RNS131098:RNS131102 RXO131098:RXO131102 SHK131098:SHK131102 SRG131098:SRG131102 TBC131098:TBC131102 TKY131098:TKY131102 TUU131098:TUU131102 UEQ131098:UEQ131102 UOM131098:UOM131102 UYI131098:UYI131102 VIE131098:VIE131102 VSA131098:VSA131102 WBW131098:WBW131102 WLS131098:WLS131102 WVO131098:WVO131102 G196634:G196638 JC196634:JC196638 SY196634:SY196638 ACU196634:ACU196638 AMQ196634:AMQ196638 AWM196634:AWM196638 BGI196634:BGI196638 BQE196634:BQE196638 CAA196634:CAA196638 CJW196634:CJW196638 CTS196634:CTS196638 DDO196634:DDO196638 DNK196634:DNK196638 DXG196634:DXG196638 EHC196634:EHC196638 EQY196634:EQY196638 FAU196634:FAU196638 FKQ196634:FKQ196638 FUM196634:FUM196638 GEI196634:GEI196638 GOE196634:GOE196638 GYA196634:GYA196638 HHW196634:HHW196638 HRS196634:HRS196638 IBO196634:IBO196638 ILK196634:ILK196638 IVG196634:IVG196638 JFC196634:JFC196638 JOY196634:JOY196638 JYU196634:JYU196638 KIQ196634:KIQ196638 KSM196634:KSM196638 LCI196634:LCI196638 LME196634:LME196638 LWA196634:LWA196638 MFW196634:MFW196638 MPS196634:MPS196638 MZO196634:MZO196638 NJK196634:NJK196638 NTG196634:NTG196638 ODC196634:ODC196638 OMY196634:OMY196638 OWU196634:OWU196638 PGQ196634:PGQ196638 PQM196634:PQM196638 QAI196634:QAI196638 QKE196634:QKE196638 QUA196634:QUA196638 RDW196634:RDW196638 RNS196634:RNS196638 RXO196634:RXO196638 SHK196634:SHK196638 SRG196634:SRG196638 TBC196634:TBC196638 TKY196634:TKY196638 TUU196634:TUU196638 UEQ196634:UEQ196638 UOM196634:UOM196638 UYI196634:UYI196638 VIE196634:VIE196638 VSA196634:VSA196638 WBW196634:WBW196638 WLS196634:WLS196638 WVO196634:WVO196638 G262170:G262174 JC262170:JC262174 SY262170:SY262174 ACU262170:ACU262174 AMQ262170:AMQ262174 AWM262170:AWM262174 BGI262170:BGI262174 BQE262170:BQE262174 CAA262170:CAA262174 CJW262170:CJW262174 CTS262170:CTS262174 DDO262170:DDO262174 DNK262170:DNK262174 DXG262170:DXG262174 EHC262170:EHC262174 EQY262170:EQY262174 FAU262170:FAU262174 FKQ262170:FKQ262174 FUM262170:FUM262174 GEI262170:GEI262174 GOE262170:GOE262174 GYA262170:GYA262174 HHW262170:HHW262174 HRS262170:HRS262174 IBO262170:IBO262174 ILK262170:ILK262174 IVG262170:IVG262174 JFC262170:JFC262174 JOY262170:JOY262174 JYU262170:JYU262174 KIQ262170:KIQ262174 KSM262170:KSM262174 LCI262170:LCI262174 LME262170:LME262174 LWA262170:LWA262174 MFW262170:MFW262174 MPS262170:MPS262174 MZO262170:MZO262174 NJK262170:NJK262174 NTG262170:NTG262174 ODC262170:ODC262174 OMY262170:OMY262174 OWU262170:OWU262174 PGQ262170:PGQ262174 PQM262170:PQM262174 QAI262170:QAI262174 QKE262170:QKE262174 QUA262170:QUA262174 RDW262170:RDW262174 RNS262170:RNS262174 RXO262170:RXO262174 SHK262170:SHK262174 SRG262170:SRG262174 TBC262170:TBC262174 TKY262170:TKY262174 TUU262170:TUU262174 UEQ262170:UEQ262174 UOM262170:UOM262174 UYI262170:UYI262174 VIE262170:VIE262174 VSA262170:VSA262174 WBW262170:WBW262174 WLS262170:WLS262174 WVO262170:WVO262174 G327706:G327710 JC327706:JC327710 SY327706:SY327710 ACU327706:ACU327710 AMQ327706:AMQ327710 AWM327706:AWM327710 BGI327706:BGI327710 BQE327706:BQE327710 CAA327706:CAA327710 CJW327706:CJW327710 CTS327706:CTS327710 DDO327706:DDO327710 DNK327706:DNK327710 DXG327706:DXG327710 EHC327706:EHC327710 EQY327706:EQY327710 FAU327706:FAU327710 FKQ327706:FKQ327710 FUM327706:FUM327710 GEI327706:GEI327710 GOE327706:GOE327710 GYA327706:GYA327710 HHW327706:HHW327710 HRS327706:HRS327710 IBO327706:IBO327710 ILK327706:ILK327710 IVG327706:IVG327710 JFC327706:JFC327710 JOY327706:JOY327710 JYU327706:JYU327710 KIQ327706:KIQ327710 KSM327706:KSM327710 LCI327706:LCI327710 LME327706:LME327710 LWA327706:LWA327710 MFW327706:MFW327710 MPS327706:MPS327710 MZO327706:MZO327710 NJK327706:NJK327710 NTG327706:NTG327710 ODC327706:ODC327710 OMY327706:OMY327710 OWU327706:OWU327710 PGQ327706:PGQ327710 PQM327706:PQM327710 QAI327706:QAI327710 QKE327706:QKE327710 QUA327706:QUA327710 RDW327706:RDW327710 RNS327706:RNS327710 RXO327706:RXO327710 SHK327706:SHK327710 SRG327706:SRG327710 TBC327706:TBC327710 TKY327706:TKY327710 TUU327706:TUU327710 UEQ327706:UEQ327710 UOM327706:UOM327710 UYI327706:UYI327710 VIE327706:VIE327710 VSA327706:VSA327710 WBW327706:WBW327710 WLS327706:WLS327710 WVO327706:WVO327710 G393242:G393246 JC393242:JC393246 SY393242:SY393246 ACU393242:ACU393246 AMQ393242:AMQ393246 AWM393242:AWM393246 BGI393242:BGI393246 BQE393242:BQE393246 CAA393242:CAA393246 CJW393242:CJW393246 CTS393242:CTS393246 DDO393242:DDO393246 DNK393242:DNK393246 DXG393242:DXG393246 EHC393242:EHC393246 EQY393242:EQY393246 FAU393242:FAU393246 FKQ393242:FKQ393246 FUM393242:FUM393246 GEI393242:GEI393246 GOE393242:GOE393246 GYA393242:GYA393246 HHW393242:HHW393246 HRS393242:HRS393246 IBO393242:IBO393246 ILK393242:ILK393246 IVG393242:IVG393246 JFC393242:JFC393246 JOY393242:JOY393246 JYU393242:JYU393246 KIQ393242:KIQ393246 KSM393242:KSM393246 LCI393242:LCI393246 LME393242:LME393246 LWA393242:LWA393246 MFW393242:MFW393246 MPS393242:MPS393246 MZO393242:MZO393246 NJK393242:NJK393246 NTG393242:NTG393246 ODC393242:ODC393246 OMY393242:OMY393246 OWU393242:OWU393246 PGQ393242:PGQ393246 PQM393242:PQM393246 QAI393242:QAI393246 QKE393242:QKE393246 QUA393242:QUA393246 RDW393242:RDW393246 RNS393242:RNS393246 RXO393242:RXO393246 SHK393242:SHK393246 SRG393242:SRG393246 TBC393242:TBC393246 TKY393242:TKY393246 TUU393242:TUU393246 UEQ393242:UEQ393246 UOM393242:UOM393246 UYI393242:UYI393246 VIE393242:VIE393246 VSA393242:VSA393246 WBW393242:WBW393246 WLS393242:WLS393246 WVO393242:WVO393246 G458778:G458782 JC458778:JC458782 SY458778:SY458782 ACU458778:ACU458782 AMQ458778:AMQ458782 AWM458778:AWM458782 BGI458778:BGI458782 BQE458778:BQE458782 CAA458778:CAA458782 CJW458778:CJW458782 CTS458778:CTS458782 DDO458778:DDO458782 DNK458778:DNK458782 DXG458778:DXG458782 EHC458778:EHC458782 EQY458778:EQY458782 FAU458778:FAU458782 FKQ458778:FKQ458782 FUM458778:FUM458782 GEI458778:GEI458782 GOE458778:GOE458782 GYA458778:GYA458782 HHW458778:HHW458782 HRS458778:HRS458782 IBO458778:IBO458782 ILK458778:ILK458782 IVG458778:IVG458782 JFC458778:JFC458782 JOY458778:JOY458782 JYU458778:JYU458782 KIQ458778:KIQ458782 KSM458778:KSM458782 LCI458778:LCI458782 LME458778:LME458782 LWA458778:LWA458782 MFW458778:MFW458782 MPS458778:MPS458782 MZO458778:MZO458782 NJK458778:NJK458782 NTG458778:NTG458782 ODC458778:ODC458782 OMY458778:OMY458782 OWU458778:OWU458782 PGQ458778:PGQ458782 PQM458778:PQM458782 QAI458778:QAI458782 QKE458778:QKE458782 QUA458778:QUA458782 RDW458778:RDW458782 RNS458778:RNS458782 RXO458778:RXO458782 SHK458778:SHK458782 SRG458778:SRG458782 TBC458778:TBC458782 TKY458778:TKY458782 TUU458778:TUU458782 UEQ458778:UEQ458782 UOM458778:UOM458782 UYI458778:UYI458782 VIE458778:VIE458782 VSA458778:VSA458782 WBW458778:WBW458782 WLS458778:WLS458782 WVO458778:WVO458782 G524314:G524318 JC524314:JC524318 SY524314:SY524318 ACU524314:ACU524318 AMQ524314:AMQ524318 AWM524314:AWM524318 BGI524314:BGI524318 BQE524314:BQE524318 CAA524314:CAA524318 CJW524314:CJW524318 CTS524314:CTS524318 DDO524314:DDO524318 DNK524314:DNK524318 DXG524314:DXG524318 EHC524314:EHC524318 EQY524314:EQY524318 FAU524314:FAU524318 FKQ524314:FKQ524318 FUM524314:FUM524318 GEI524314:GEI524318 GOE524314:GOE524318 GYA524314:GYA524318 HHW524314:HHW524318 HRS524314:HRS524318 IBO524314:IBO524318 ILK524314:ILK524318 IVG524314:IVG524318 JFC524314:JFC524318 JOY524314:JOY524318 JYU524314:JYU524318 KIQ524314:KIQ524318 KSM524314:KSM524318 LCI524314:LCI524318 LME524314:LME524318 LWA524314:LWA524318 MFW524314:MFW524318 MPS524314:MPS524318 MZO524314:MZO524318 NJK524314:NJK524318 NTG524314:NTG524318 ODC524314:ODC524318 OMY524314:OMY524318 OWU524314:OWU524318 PGQ524314:PGQ524318 PQM524314:PQM524318 QAI524314:QAI524318 QKE524314:QKE524318 QUA524314:QUA524318 RDW524314:RDW524318 RNS524314:RNS524318 RXO524314:RXO524318 SHK524314:SHK524318 SRG524314:SRG524318 TBC524314:TBC524318 TKY524314:TKY524318 TUU524314:TUU524318 UEQ524314:UEQ524318 UOM524314:UOM524318 UYI524314:UYI524318 VIE524314:VIE524318 VSA524314:VSA524318 WBW524314:WBW524318 WLS524314:WLS524318 WVO524314:WVO524318 G589850:G589854 JC589850:JC589854 SY589850:SY589854 ACU589850:ACU589854 AMQ589850:AMQ589854 AWM589850:AWM589854 BGI589850:BGI589854 BQE589850:BQE589854 CAA589850:CAA589854 CJW589850:CJW589854 CTS589850:CTS589854 DDO589850:DDO589854 DNK589850:DNK589854 DXG589850:DXG589854 EHC589850:EHC589854 EQY589850:EQY589854 FAU589850:FAU589854 FKQ589850:FKQ589854 FUM589850:FUM589854 GEI589850:GEI589854 GOE589850:GOE589854 GYA589850:GYA589854 HHW589850:HHW589854 HRS589850:HRS589854 IBO589850:IBO589854 ILK589850:ILK589854 IVG589850:IVG589854 JFC589850:JFC589854 JOY589850:JOY589854 JYU589850:JYU589854 KIQ589850:KIQ589854 KSM589850:KSM589854 LCI589850:LCI589854 LME589850:LME589854 LWA589850:LWA589854 MFW589850:MFW589854 MPS589850:MPS589854 MZO589850:MZO589854 NJK589850:NJK589854 NTG589850:NTG589854 ODC589850:ODC589854 OMY589850:OMY589854 OWU589850:OWU589854 PGQ589850:PGQ589854 PQM589850:PQM589854 QAI589850:QAI589854 QKE589850:QKE589854 QUA589850:QUA589854 RDW589850:RDW589854 RNS589850:RNS589854 RXO589850:RXO589854 SHK589850:SHK589854 SRG589850:SRG589854 TBC589850:TBC589854 TKY589850:TKY589854 TUU589850:TUU589854 UEQ589850:UEQ589854 UOM589850:UOM589854 UYI589850:UYI589854 VIE589850:VIE589854 VSA589850:VSA589854 WBW589850:WBW589854 WLS589850:WLS589854 WVO589850:WVO589854 G655386:G655390 JC655386:JC655390 SY655386:SY655390 ACU655386:ACU655390 AMQ655386:AMQ655390 AWM655386:AWM655390 BGI655386:BGI655390 BQE655386:BQE655390 CAA655386:CAA655390 CJW655386:CJW655390 CTS655386:CTS655390 DDO655386:DDO655390 DNK655386:DNK655390 DXG655386:DXG655390 EHC655386:EHC655390 EQY655386:EQY655390 FAU655386:FAU655390 FKQ655386:FKQ655390 FUM655386:FUM655390 GEI655386:GEI655390 GOE655386:GOE655390 GYA655386:GYA655390 HHW655386:HHW655390 HRS655386:HRS655390 IBO655386:IBO655390 ILK655386:ILK655390 IVG655386:IVG655390 JFC655386:JFC655390 JOY655386:JOY655390 JYU655386:JYU655390 KIQ655386:KIQ655390 KSM655386:KSM655390 LCI655386:LCI655390 LME655386:LME655390 LWA655386:LWA655390 MFW655386:MFW655390 MPS655386:MPS655390 MZO655386:MZO655390 NJK655386:NJK655390 NTG655386:NTG655390 ODC655386:ODC655390 OMY655386:OMY655390 OWU655386:OWU655390 PGQ655386:PGQ655390 PQM655386:PQM655390 QAI655386:QAI655390 QKE655386:QKE655390 QUA655386:QUA655390 RDW655386:RDW655390 RNS655386:RNS655390 RXO655386:RXO655390 SHK655386:SHK655390 SRG655386:SRG655390 TBC655386:TBC655390 TKY655386:TKY655390 TUU655386:TUU655390 UEQ655386:UEQ655390 UOM655386:UOM655390 UYI655386:UYI655390 VIE655386:VIE655390 VSA655386:VSA655390 WBW655386:WBW655390 WLS655386:WLS655390 WVO655386:WVO655390 G720922:G720926 JC720922:JC720926 SY720922:SY720926 ACU720922:ACU720926 AMQ720922:AMQ720926 AWM720922:AWM720926 BGI720922:BGI720926 BQE720922:BQE720926 CAA720922:CAA720926 CJW720922:CJW720926 CTS720922:CTS720926 DDO720922:DDO720926 DNK720922:DNK720926 DXG720922:DXG720926 EHC720922:EHC720926 EQY720922:EQY720926 FAU720922:FAU720926 FKQ720922:FKQ720926 FUM720922:FUM720926 GEI720922:GEI720926 GOE720922:GOE720926 GYA720922:GYA720926 HHW720922:HHW720926 HRS720922:HRS720926 IBO720922:IBO720926 ILK720922:ILK720926 IVG720922:IVG720926 JFC720922:JFC720926 JOY720922:JOY720926 JYU720922:JYU720926 KIQ720922:KIQ720926 KSM720922:KSM720926 LCI720922:LCI720926 LME720922:LME720926 LWA720922:LWA720926 MFW720922:MFW720926 MPS720922:MPS720926 MZO720922:MZO720926 NJK720922:NJK720926 NTG720922:NTG720926 ODC720922:ODC720926 OMY720922:OMY720926 OWU720922:OWU720926 PGQ720922:PGQ720926 PQM720922:PQM720926 QAI720922:QAI720926 QKE720922:QKE720926 QUA720922:QUA720926 RDW720922:RDW720926 RNS720922:RNS720926 RXO720922:RXO720926 SHK720922:SHK720926 SRG720922:SRG720926 TBC720922:TBC720926 TKY720922:TKY720926 TUU720922:TUU720926 UEQ720922:UEQ720926 UOM720922:UOM720926 UYI720922:UYI720926 VIE720922:VIE720926 VSA720922:VSA720926 WBW720922:WBW720926 WLS720922:WLS720926 WVO720922:WVO720926 G786458:G786462 JC786458:JC786462 SY786458:SY786462 ACU786458:ACU786462 AMQ786458:AMQ786462 AWM786458:AWM786462 BGI786458:BGI786462 BQE786458:BQE786462 CAA786458:CAA786462 CJW786458:CJW786462 CTS786458:CTS786462 DDO786458:DDO786462 DNK786458:DNK786462 DXG786458:DXG786462 EHC786458:EHC786462 EQY786458:EQY786462 FAU786458:FAU786462 FKQ786458:FKQ786462 FUM786458:FUM786462 GEI786458:GEI786462 GOE786458:GOE786462 GYA786458:GYA786462 HHW786458:HHW786462 HRS786458:HRS786462 IBO786458:IBO786462 ILK786458:ILK786462 IVG786458:IVG786462 JFC786458:JFC786462 JOY786458:JOY786462 JYU786458:JYU786462 KIQ786458:KIQ786462 KSM786458:KSM786462 LCI786458:LCI786462 LME786458:LME786462 LWA786458:LWA786462 MFW786458:MFW786462 MPS786458:MPS786462 MZO786458:MZO786462 NJK786458:NJK786462 NTG786458:NTG786462 ODC786458:ODC786462 OMY786458:OMY786462 OWU786458:OWU786462 PGQ786458:PGQ786462 PQM786458:PQM786462 QAI786458:QAI786462 QKE786458:QKE786462 QUA786458:QUA786462 RDW786458:RDW786462 RNS786458:RNS786462 RXO786458:RXO786462 SHK786458:SHK786462 SRG786458:SRG786462 TBC786458:TBC786462 TKY786458:TKY786462 TUU786458:TUU786462 UEQ786458:UEQ786462 UOM786458:UOM786462 UYI786458:UYI786462 VIE786458:VIE786462 VSA786458:VSA786462 WBW786458:WBW786462 WLS786458:WLS786462 WVO786458:WVO786462 G851994:G851998 JC851994:JC851998 SY851994:SY851998 ACU851994:ACU851998 AMQ851994:AMQ851998 AWM851994:AWM851998 BGI851994:BGI851998 BQE851994:BQE851998 CAA851994:CAA851998 CJW851994:CJW851998 CTS851994:CTS851998 DDO851994:DDO851998 DNK851994:DNK851998 DXG851994:DXG851998 EHC851994:EHC851998 EQY851994:EQY851998 FAU851994:FAU851998 FKQ851994:FKQ851998 FUM851994:FUM851998 GEI851994:GEI851998 GOE851994:GOE851998 GYA851994:GYA851998 HHW851994:HHW851998 HRS851994:HRS851998 IBO851994:IBO851998 ILK851994:ILK851998 IVG851994:IVG851998 JFC851994:JFC851998 JOY851994:JOY851998 JYU851994:JYU851998 KIQ851994:KIQ851998 KSM851994:KSM851998 LCI851994:LCI851998 LME851994:LME851998 LWA851994:LWA851998 MFW851994:MFW851998 MPS851994:MPS851998 MZO851994:MZO851998 NJK851994:NJK851998 NTG851994:NTG851998 ODC851994:ODC851998 OMY851994:OMY851998 OWU851994:OWU851998 PGQ851994:PGQ851998 PQM851994:PQM851998 QAI851994:QAI851998 QKE851994:QKE851998 QUA851994:QUA851998 RDW851994:RDW851998 RNS851994:RNS851998 RXO851994:RXO851998 SHK851994:SHK851998 SRG851994:SRG851998 TBC851994:TBC851998 TKY851994:TKY851998 TUU851994:TUU851998 UEQ851994:UEQ851998 UOM851994:UOM851998 UYI851994:UYI851998 VIE851994:VIE851998 VSA851994:VSA851998 WBW851994:WBW851998 WLS851994:WLS851998 WVO851994:WVO851998 G917530:G917534 JC917530:JC917534 SY917530:SY917534 ACU917530:ACU917534 AMQ917530:AMQ917534 AWM917530:AWM917534 BGI917530:BGI917534 BQE917530:BQE917534 CAA917530:CAA917534 CJW917530:CJW917534 CTS917530:CTS917534 DDO917530:DDO917534 DNK917530:DNK917534 DXG917530:DXG917534 EHC917530:EHC917534 EQY917530:EQY917534 FAU917530:FAU917534 FKQ917530:FKQ917534 FUM917530:FUM917534 GEI917530:GEI917534 GOE917530:GOE917534 GYA917530:GYA917534 HHW917530:HHW917534 HRS917530:HRS917534 IBO917530:IBO917534 ILK917530:ILK917534 IVG917530:IVG917534 JFC917530:JFC917534 JOY917530:JOY917534 JYU917530:JYU917534 KIQ917530:KIQ917534 KSM917530:KSM917534 LCI917530:LCI917534 LME917530:LME917534 LWA917530:LWA917534 MFW917530:MFW917534 MPS917530:MPS917534 MZO917530:MZO917534 NJK917530:NJK917534 NTG917530:NTG917534 ODC917530:ODC917534 OMY917530:OMY917534 OWU917530:OWU917534 PGQ917530:PGQ917534 PQM917530:PQM917534 QAI917530:QAI917534 QKE917530:QKE917534 QUA917530:QUA917534 RDW917530:RDW917534 RNS917530:RNS917534 RXO917530:RXO917534 SHK917530:SHK917534 SRG917530:SRG917534 TBC917530:TBC917534 TKY917530:TKY917534 TUU917530:TUU917534 UEQ917530:UEQ917534 UOM917530:UOM917534 UYI917530:UYI917534 VIE917530:VIE917534 VSA917530:VSA917534 WBW917530:WBW917534 WLS917530:WLS917534 WVO917530:WVO917534 G983066:G983070 JC983066:JC983070 SY983066:SY983070 ACU983066:ACU983070 AMQ983066:AMQ983070 AWM983066:AWM983070 BGI983066:BGI983070 BQE983066:BQE983070 CAA983066:CAA983070 CJW983066:CJW983070 CTS983066:CTS983070 DDO983066:DDO983070 DNK983066:DNK983070 DXG983066:DXG983070 EHC983066:EHC983070 EQY983066:EQY983070 FAU983066:FAU983070 FKQ983066:FKQ983070 FUM983066:FUM983070 GEI983066:GEI983070 GOE983066:GOE983070 GYA983066:GYA983070 HHW983066:HHW983070 HRS983066:HRS983070 IBO983066:IBO983070 ILK983066:ILK983070 IVG983066:IVG983070 JFC983066:JFC983070 JOY983066:JOY983070 JYU983066:JYU983070 KIQ983066:KIQ983070 KSM983066:KSM983070 LCI983066:LCI983070 LME983066:LME983070 LWA983066:LWA983070 MFW983066:MFW983070 MPS983066:MPS983070 MZO983066:MZO983070 NJK983066:NJK983070 NTG983066:NTG983070 ODC983066:ODC983070 OMY983066:OMY983070 OWU983066:OWU983070 PGQ983066:PGQ983070 PQM983066:PQM983070 QAI983066:QAI983070 QKE983066:QKE983070 QUA983066:QUA983070 RDW983066:RDW983070 RNS983066:RNS983070 RXO983066:RXO983070 SHK983066:SHK983070 SRG983066:SRG983070 TBC983066:TBC983070 TKY983066:TKY983070 TUU983066:TUU983070 UEQ983066:UEQ983070 UOM983066:UOM983070 UYI983066:UYI983070 VIE983066:VIE983070 VSA983066:VSA983070 WBW983066:WBW983070 WLS983066:WLS983070 G26:G30" xr:uid="{00000000-0002-0000-0100-000002000000}">
      <formula1>0</formula1>
      <formula2>999999999.99</formula2>
    </dataValidation>
    <dataValidation type="decimal" allowBlank="1" showErrorMessage="1" errorTitle="Degressiven Höchstsatz eingeben" error="Hier bitte den höchtens zulässigen Wert für die degressive Abschreibung eingeben. Dieser Beträgt für die Jahre 2009 und 2010 25 Prozent. Eingabemöglichkeit von 0 bis 40 %." sqref="G48 JC48 SY48 ACU48 AMQ48 AWM48 BGI48 BQE48 CAA48 CJW48 CTS48 DDO48 DNK48 DXG48 EHC48 EQY48 FAU48 FKQ48 FUM48 GEI48 GOE48 GYA48 HHW48 HRS48 IBO48 ILK48 IVG48 JFC48 JOY48 JYU48 KIQ48 KSM48 LCI48 LME48 LWA48 MFW48 MPS48 MZO48 NJK48 NTG48 ODC48 OMY48 OWU48 PGQ48 PQM48 QAI48 QKE48 QUA48 RDW48 RNS48 RXO48 SHK48 SRG48 TBC48 TKY48 TUU48 UEQ48 UOM48 UYI48 VIE48 VSA48 WBW48 WLS48 WVO48 G65584 JC65584 SY65584 ACU65584 AMQ65584 AWM65584 BGI65584 BQE65584 CAA65584 CJW65584 CTS65584 DDO65584 DNK65584 DXG65584 EHC65584 EQY65584 FAU65584 FKQ65584 FUM65584 GEI65584 GOE65584 GYA65584 HHW65584 HRS65584 IBO65584 ILK65584 IVG65584 JFC65584 JOY65584 JYU65584 KIQ65584 KSM65584 LCI65584 LME65584 LWA65584 MFW65584 MPS65584 MZO65584 NJK65584 NTG65584 ODC65584 OMY65584 OWU65584 PGQ65584 PQM65584 QAI65584 QKE65584 QUA65584 RDW65584 RNS65584 RXO65584 SHK65584 SRG65584 TBC65584 TKY65584 TUU65584 UEQ65584 UOM65584 UYI65584 VIE65584 VSA65584 WBW65584 WLS65584 WVO65584 G131120 JC131120 SY131120 ACU131120 AMQ131120 AWM131120 BGI131120 BQE131120 CAA131120 CJW131120 CTS131120 DDO131120 DNK131120 DXG131120 EHC131120 EQY131120 FAU131120 FKQ131120 FUM131120 GEI131120 GOE131120 GYA131120 HHW131120 HRS131120 IBO131120 ILK131120 IVG131120 JFC131120 JOY131120 JYU131120 KIQ131120 KSM131120 LCI131120 LME131120 LWA131120 MFW131120 MPS131120 MZO131120 NJK131120 NTG131120 ODC131120 OMY131120 OWU131120 PGQ131120 PQM131120 QAI131120 QKE131120 QUA131120 RDW131120 RNS131120 RXO131120 SHK131120 SRG131120 TBC131120 TKY131120 TUU131120 UEQ131120 UOM131120 UYI131120 VIE131120 VSA131120 WBW131120 WLS131120 WVO131120 G196656 JC196656 SY196656 ACU196656 AMQ196656 AWM196656 BGI196656 BQE196656 CAA196656 CJW196656 CTS196656 DDO196656 DNK196656 DXG196656 EHC196656 EQY196656 FAU196656 FKQ196656 FUM196656 GEI196656 GOE196656 GYA196656 HHW196656 HRS196656 IBO196656 ILK196656 IVG196656 JFC196656 JOY196656 JYU196656 KIQ196656 KSM196656 LCI196656 LME196656 LWA196656 MFW196656 MPS196656 MZO196656 NJK196656 NTG196656 ODC196656 OMY196656 OWU196656 PGQ196656 PQM196656 QAI196656 QKE196656 QUA196656 RDW196656 RNS196656 RXO196656 SHK196656 SRG196656 TBC196656 TKY196656 TUU196656 UEQ196656 UOM196656 UYI196656 VIE196656 VSA196656 WBW196656 WLS196656 WVO196656 G262192 JC262192 SY262192 ACU262192 AMQ262192 AWM262192 BGI262192 BQE262192 CAA262192 CJW262192 CTS262192 DDO262192 DNK262192 DXG262192 EHC262192 EQY262192 FAU262192 FKQ262192 FUM262192 GEI262192 GOE262192 GYA262192 HHW262192 HRS262192 IBO262192 ILK262192 IVG262192 JFC262192 JOY262192 JYU262192 KIQ262192 KSM262192 LCI262192 LME262192 LWA262192 MFW262192 MPS262192 MZO262192 NJK262192 NTG262192 ODC262192 OMY262192 OWU262192 PGQ262192 PQM262192 QAI262192 QKE262192 QUA262192 RDW262192 RNS262192 RXO262192 SHK262192 SRG262192 TBC262192 TKY262192 TUU262192 UEQ262192 UOM262192 UYI262192 VIE262192 VSA262192 WBW262192 WLS262192 WVO262192 G327728 JC327728 SY327728 ACU327728 AMQ327728 AWM327728 BGI327728 BQE327728 CAA327728 CJW327728 CTS327728 DDO327728 DNK327728 DXG327728 EHC327728 EQY327728 FAU327728 FKQ327728 FUM327728 GEI327728 GOE327728 GYA327728 HHW327728 HRS327728 IBO327728 ILK327728 IVG327728 JFC327728 JOY327728 JYU327728 KIQ327728 KSM327728 LCI327728 LME327728 LWA327728 MFW327728 MPS327728 MZO327728 NJK327728 NTG327728 ODC327728 OMY327728 OWU327728 PGQ327728 PQM327728 QAI327728 QKE327728 QUA327728 RDW327728 RNS327728 RXO327728 SHK327728 SRG327728 TBC327728 TKY327728 TUU327728 UEQ327728 UOM327728 UYI327728 VIE327728 VSA327728 WBW327728 WLS327728 WVO327728 G393264 JC393264 SY393264 ACU393264 AMQ393264 AWM393264 BGI393264 BQE393264 CAA393264 CJW393264 CTS393264 DDO393264 DNK393264 DXG393264 EHC393264 EQY393264 FAU393264 FKQ393264 FUM393264 GEI393264 GOE393264 GYA393264 HHW393264 HRS393264 IBO393264 ILK393264 IVG393264 JFC393264 JOY393264 JYU393264 KIQ393264 KSM393264 LCI393264 LME393264 LWA393264 MFW393264 MPS393264 MZO393264 NJK393264 NTG393264 ODC393264 OMY393264 OWU393264 PGQ393264 PQM393264 QAI393264 QKE393264 QUA393264 RDW393264 RNS393264 RXO393264 SHK393264 SRG393264 TBC393264 TKY393264 TUU393264 UEQ393264 UOM393264 UYI393264 VIE393264 VSA393264 WBW393264 WLS393264 WVO393264 G458800 JC458800 SY458800 ACU458800 AMQ458800 AWM458800 BGI458800 BQE458800 CAA458800 CJW458800 CTS458800 DDO458800 DNK458800 DXG458800 EHC458800 EQY458800 FAU458800 FKQ458800 FUM458800 GEI458800 GOE458800 GYA458800 HHW458800 HRS458800 IBO458800 ILK458800 IVG458800 JFC458800 JOY458800 JYU458800 KIQ458800 KSM458800 LCI458800 LME458800 LWA458800 MFW458800 MPS458800 MZO458800 NJK458800 NTG458800 ODC458800 OMY458800 OWU458800 PGQ458800 PQM458800 QAI458800 QKE458800 QUA458800 RDW458800 RNS458800 RXO458800 SHK458800 SRG458800 TBC458800 TKY458800 TUU458800 UEQ458800 UOM458800 UYI458800 VIE458800 VSA458800 WBW458800 WLS458800 WVO458800 G524336 JC524336 SY524336 ACU524336 AMQ524336 AWM524336 BGI524336 BQE524336 CAA524336 CJW524336 CTS524336 DDO524336 DNK524336 DXG524336 EHC524336 EQY524336 FAU524336 FKQ524336 FUM524336 GEI524336 GOE524336 GYA524336 HHW524336 HRS524336 IBO524336 ILK524336 IVG524336 JFC524336 JOY524336 JYU524336 KIQ524336 KSM524336 LCI524336 LME524336 LWA524336 MFW524336 MPS524336 MZO524336 NJK524336 NTG524336 ODC524336 OMY524336 OWU524336 PGQ524336 PQM524336 QAI524336 QKE524336 QUA524336 RDW524336 RNS524336 RXO524336 SHK524336 SRG524336 TBC524336 TKY524336 TUU524336 UEQ524336 UOM524336 UYI524336 VIE524336 VSA524336 WBW524336 WLS524336 WVO524336 G589872 JC589872 SY589872 ACU589872 AMQ589872 AWM589872 BGI589872 BQE589872 CAA589872 CJW589872 CTS589872 DDO589872 DNK589872 DXG589872 EHC589872 EQY589872 FAU589872 FKQ589872 FUM589872 GEI589872 GOE589872 GYA589872 HHW589872 HRS589872 IBO589872 ILK589872 IVG589872 JFC589872 JOY589872 JYU589872 KIQ589872 KSM589872 LCI589872 LME589872 LWA589872 MFW589872 MPS589872 MZO589872 NJK589872 NTG589872 ODC589872 OMY589872 OWU589872 PGQ589872 PQM589872 QAI589872 QKE589872 QUA589872 RDW589872 RNS589872 RXO589872 SHK589872 SRG589872 TBC589872 TKY589872 TUU589872 UEQ589872 UOM589872 UYI589872 VIE589872 VSA589872 WBW589872 WLS589872 WVO589872 G655408 JC655408 SY655408 ACU655408 AMQ655408 AWM655408 BGI655408 BQE655408 CAA655408 CJW655408 CTS655408 DDO655408 DNK655408 DXG655408 EHC655408 EQY655408 FAU655408 FKQ655408 FUM655408 GEI655408 GOE655408 GYA655408 HHW655408 HRS655408 IBO655408 ILK655408 IVG655408 JFC655408 JOY655408 JYU655408 KIQ655408 KSM655408 LCI655408 LME655408 LWA655408 MFW655408 MPS655408 MZO655408 NJK655408 NTG655408 ODC655408 OMY655408 OWU655408 PGQ655408 PQM655408 QAI655408 QKE655408 QUA655408 RDW655408 RNS655408 RXO655408 SHK655408 SRG655408 TBC655408 TKY655408 TUU655408 UEQ655408 UOM655408 UYI655408 VIE655408 VSA655408 WBW655408 WLS655408 WVO655408 G720944 JC720944 SY720944 ACU720944 AMQ720944 AWM720944 BGI720944 BQE720944 CAA720944 CJW720944 CTS720944 DDO720944 DNK720944 DXG720944 EHC720944 EQY720944 FAU720944 FKQ720944 FUM720944 GEI720944 GOE720944 GYA720944 HHW720944 HRS720944 IBO720944 ILK720944 IVG720944 JFC720944 JOY720944 JYU720944 KIQ720944 KSM720944 LCI720944 LME720944 LWA720944 MFW720944 MPS720944 MZO720944 NJK720944 NTG720944 ODC720944 OMY720944 OWU720944 PGQ720944 PQM720944 QAI720944 QKE720944 QUA720944 RDW720944 RNS720944 RXO720944 SHK720944 SRG720944 TBC720944 TKY720944 TUU720944 UEQ720944 UOM720944 UYI720944 VIE720944 VSA720944 WBW720944 WLS720944 WVO720944 G786480 JC786480 SY786480 ACU786480 AMQ786480 AWM786480 BGI786480 BQE786480 CAA786480 CJW786480 CTS786480 DDO786480 DNK786480 DXG786480 EHC786480 EQY786480 FAU786480 FKQ786480 FUM786480 GEI786480 GOE786480 GYA786480 HHW786480 HRS786480 IBO786480 ILK786480 IVG786480 JFC786480 JOY786480 JYU786480 KIQ786480 KSM786480 LCI786480 LME786480 LWA786480 MFW786480 MPS786480 MZO786480 NJK786480 NTG786480 ODC786480 OMY786480 OWU786480 PGQ786480 PQM786480 QAI786480 QKE786480 QUA786480 RDW786480 RNS786480 RXO786480 SHK786480 SRG786480 TBC786480 TKY786480 TUU786480 UEQ786480 UOM786480 UYI786480 VIE786480 VSA786480 WBW786480 WLS786480 WVO786480 G852016 JC852016 SY852016 ACU852016 AMQ852016 AWM852016 BGI852016 BQE852016 CAA852016 CJW852016 CTS852016 DDO852016 DNK852016 DXG852016 EHC852016 EQY852016 FAU852016 FKQ852016 FUM852016 GEI852016 GOE852016 GYA852016 HHW852016 HRS852016 IBO852016 ILK852016 IVG852016 JFC852016 JOY852016 JYU852016 KIQ852016 KSM852016 LCI852016 LME852016 LWA852016 MFW852016 MPS852016 MZO852016 NJK852016 NTG852016 ODC852016 OMY852016 OWU852016 PGQ852016 PQM852016 QAI852016 QKE852016 QUA852016 RDW852016 RNS852016 RXO852016 SHK852016 SRG852016 TBC852016 TKY852016 TUU852016 UEQ852016 UOM852016 UYI852016 VIE852016 VSA852016 WBW852016 WLS852016 WVO852016 G917552 JC917552 SY917552 ACU917552 AMQ917552 AWM917552 BGI917552 BQE917552 CAA917552 CJW917552 CTS917552 DDO917552 DNK917552 DXG917552 EHC917552 EQY917552 FAU917552 FKQ917552 FUM917552 GEI917552 GOE917552 GYA917552 HHW917552 HRS917552 IBO917552 ILK917552 IVG917552 JFC917552 JOY917552 JYU917552 KIQ917552 KSM917552 LCI917552 LME917552 LWA917552 MFW917552 MPS917552 MZO917552 NJK917552 NTG917552 ODC917552 OMY917552 OWU917552 PGQ917552 PQM917552 QAI917552 QKE917552 QUA917552 RDW917552 RNS917552 RXO917552 SHK917552 SRG917552 TBC917552 TKY917552 TUU917552 UEQ917552 UOM917552 UYI917552 VIE917552 VSA917552 WBW917552 WLS917552 WVO917552 G983088 JC983088 SY983088 ACU983088 AMQ983088 AWM983088 BGI983088 BQE983088 CAA983088 CJW983088 CTS983088 DDO983088 DNK983088 DXG983088 EHC983088 EQY983088 FAU983088 FKQ983088 FUM983088 GEI983088 GOE983088 GYA983088 HHW983088 HRS983088 IBO983088 ILK983088 IVG983088 JFC983088 JOY983088 JYU983088 KIQ983088 KSM983088 LCI983088 LME983088 LWA983088 MFW983088 MPS983088 MZO983088 NJK983088 NTG983088 ODC983088 OMY983088 OWU983088 PGQ983088 PQM983088 QAI983088 QKE983088 QUA983088 RDW983088 RNS983088 RXO983088 SHK983088 SRG983088 TBC983088 TKY983088 TUU983088 UEQ983088 UOM983088 UYI983088 VIE983088 VSA983088 WBW983088 WLS983088 WVO983088" xr:uid="{00000000-0002-0000-0100-000003000000}">
      <formula1>0</formula1>
      <formula2>0.4</formula2>
    </dataValidation>
    <dataValidation type="decimal" allowBlank="1" showErrorMessage="1" errorTitle="Multiplikator eingeben" error="Hier bitte den Multiplikator für die degressive AfA eingeben. Dieser Beträgt für die Jahre 2009 und 2010 das 2,5 fache der linearen AfA. Eingabemöglichkeit von 0 bis 4." sqref="G47 JC47 SY47 ACU47 AMQ47 AWM47 BGI47 BQE47 CAA47 CJW47 CTS47 DDO47 DNK47 DXG47 EHC47 EQY47 FAU47 FKQ47 FUM47 GEI47 GOE47 GYA47 HHW47 HRS47 IBO47 ILK47 IVG47 JFC47 JOY47 JYU47 KIQ47 KSM47 LCI47 LME47 LWA47 MFW47 MPS47 MZO47 NJK47 NTG47 ODC47 OMY47 OWU47 PGQ47 PQM47 QAI47 QKE47 QUA47 RDW47 RNS47 RXO47 SHK47 SRG47 TBC47 TKY47 TUU47 UEQ47 UOM47 UYI47 VIE47 VSA47 WBW47 WLS47 WVO47 G65583 JC65583 SY65583 ACU65583 AMQ65583 AWM65583 BGI65583 BQE65583 CAA65583 CJW65583 CTS65583 DDO65583 DNK65583 DXG65583 EHC65583 EQY65583 FAU65583 FKQ65583 FUM65583 GEI65583 GOE65583 GYA65583 HHW65583 HRS65583 IBO65583 ILK65583 IVG65583 JFC65583 JOY65583 JYU65583 KIQ65583 KSM65583 LCI65583 LME65583 LWA65583 MFW65583 MPS65583 MZO65583 NJK65583 NTG65583 ODC65583 OMY65583 OWU65583 PGQ65583 PQM65583 QAI65583 QKE65583 QUA65583 RDW65583 RNS65583 RXO65583 SHK65583 SRG65583 TBC65583 TKY65583 TUU65583 UEQ65583 UOM65583 UYI65583 VIE65583 VSA65583 WBW65583 WLS65583 WVO65583 G131119 JC131119 SY131119 ACU131119 AMQ131119 AWM131119 BGI131119 BQE131119 CAA131119 CJW131119 CTS131119 DDO131119 DNK131119 DXG131119 EHC131119 EQY131119 FAU131119 FKQ131119 FUM131119 GEI131119 GOE131119 GYA131119 HHW131119 HRS131119 IBO131119 ILK131119 IVG131119 JFC131119 JOY131119 JYU131119 KIQ131119 KSM131119 LCI131119 LME131119 LWA131119 MFW131119 MPS131119 MZO131119 NJK131119 NTG131119 ODC131119 OMY131119 OWU131119 PGQ131119 PQM131119 QAI131119 QKE131119 QUA131119 RDW131119 RNS131119 RXO131119 SHK131119 SRG131119 TBC131119 TKY131119 TUU131119 UEQ131119 UOM131119 UYI131119 VIE131119 VSA131119 WBW131119 WLS131119 WVO131119 G196655 JC196655 SY196655 ACU196655 AMQ196655 AWM196655 BGI196655 BQE196655 CAA196655 CJW196655 CTS196655 DDO196655 DNK196655 DXG196655 EHC196655 EQY196655 FAU196655 FKQ196655 FUM196655 GEI196655 GOE196655 GYA196655 HHW196655 HRS196655 IBO196655 ILK196655 IVG196655 JFC196655 JOY196655 JYU196655 KIQ196655 KSM196655 LCI196655 LME196655 LWA196655 MFW196655 MPS196655 MZO196655 NJK196655 NTG196655 ODC196655 OMY196655 OWU196655 PGQ196655 PQM196655 QAI196655 QKE196655 QUA196655 RDW196655 RNS196655 RXO196655 SHK196655 SRG196655 TBC196655 TKY196655 TUU196655 UEQ196655 UOM196655 UYI196655 VIE196655 VSA196655 WBW196655 WLS196655 WVO196655 G262191 JC262191 SY262191 ACU262191 AMQ262191 AWM262191 BGI262191 BQE262191 CAA262191 CJW262191 CTS262191 DDO262191 DNK262191 DXG262191 EHC262191 EQY262191 FAU262191 FKQ262191 FUM262191 GEI262191 GOE262191 GYA262191 HHW262191 HRS262191 IBO262191 ILK262191 IVG262191 JFC262191 JOY262191 JYU262191 KIQ262191 KSM262191 LCI262191 LME262191 LWA262191 MFW262191 MPS262191 MZO262191 NJK262191 NTG262191 ODC262191 OMY262191 OWU262191 PGQ262191 PQM262191 QAI262191 QKE262191 QUA262191 RDW262191 RNS262191 RXO262191 SHK262191 SRG262191 TBC262191 TKY262191 TUU262191 UEQ262191 UOM262191 UYI262191 VIE262191 VSA262191 WBW262191 WLS262191 WVO262191 G327727 JC327727 SY327727 ACU327727 AMQ327727 AWM327727 BGI327727 BQE327727 CAA327727 CJW327727 CTS327727 DDO327727 DNK327727 DXG327727 EHC327727 EQY327727 FAU327727 FKQ327727 FUM327727 GEI327727 GOE327727 GYA327727 HHW327727 HRS327727 IBO327727 ILK327727 IVG327727 JFC327727 JOY327727 JYU327727 KIQ327727 KSM327727 LCI327727 LME327727 LWA327727 MFW327727 MPS327727 MZO327727 NJK327727 NTG327727 ODC327727 OMY327727 OWU327727 PGQ327727 PQM327727 QAI327727 QKE327727 QUA327727 RDW327727 RNS327727 RXO327727 SHK327727 SRG327727 TBC327727 TKY327727 TUU327727 UEQ327727 UOM327727 UYI327727 VIE327727 VSA327727 WBW327727 WLS327727 WVO327727 G393263 JC393263 SY393263 ACU393263 AMQ393263 AWM393263 BGI393263 BQE393263 CAA393263 CJW393263 CTS393263 DDO393263 DNK393263 DXG393263 EHC393263 EQY393263 FAU393263 FKQ393263 FUM393263 GEI393263 GOE393263 GYA393263 HHW393263 HRS393263 IBO393263 ILK393263 IVG393263 JFC393263 JOY393263 JYU393263 KIQ393263 KSM393263 LCI393263 LME393263 LWA393263 MFW393263 MPS393263 MZO393263 NJK393263 NTG393263 ODC393263 OMY393263 OWU393263 PGQ393263 PQM393263 QAI393263 QKE393263 QUA393263 RDW393263 RNS393263 RXO393263 SHK393263 SRG393263 TBC393263 TKY393263 TUU393263 UEQ393263 UOM393263 UYI393263 VIE393263 VSA393263 WBW393263 WLS393263 WVO393263 G458799 JC458799 SY458799 ACU458799 AMQ458799 AWM458799 BGI458799 BQE458799 CAA458799 CJW458799 CTS458799 DDO458799 DNK458799 DXG458799 EHC458799 EQY458799 FAU458799 FKQ458799 FUM458799 GEI458799 GOE458799 GYA458799 HHW458799 HRS458799 IBO458799 ILK458799 IVG458799 JFC458799 JOY458799 JYU458799 KIQ458799 KSM458799 LCI458799 LME458799 LWA458799 MFW458799 MPS458799 MZO458799 NJK458799 NTG458799 ODC458799 OMY458799 OWU458799 PGQ458799 PQM458799 QAI458799 QKE458799 QUA458799 RDW458799 RNS458799 RXO458799 SHK458799 SRG458799 TBC458799 TKY458799 TUU458799 UEQ458799 UOM458799 UYI458799 VIE458799 VSA458799 WBW458799 WLS458799 WVO458799 G524335 JC524335 SY524335 ACU524335 AMQ524335 AWM524335 BGI524335 BQE524335 CAA524335 CJW524335 CTS524335 DDO524335 DNK524335 DXG524335 EHC524335 EQY524335 FAU524335 FKQ524335 FUM524335 GEI524335 GOE524335 GYA524335 HHW524335 HRS524335 IBO524335 ILK524335 IVG524335 JFC524335 JOY524335 JYU524335 KIQ524335 KSM524335 LCI524335 LME524335 LWA524335 MFW524335 MPS524335 MZO524335 NJK524335 NTG524335 ODC524335 OMY524335 OWU524335 PGQ524335 PQM524335 QAI524335 QKE524335 QUA524335 RDW524335 RNS524335 RXO524335 SHK524335 SRG524335 TBC524335 TKY524335 TUU524335 UEQ524335 UOM524335 UYI524335 VIE524335 VSA524335 WBW524335 WLS524335 WVO524335 G589871 JC589871 SY589871 ACU589871 AMQ589871 AWM589871 BGI589871 BQE589871 CAA589871 CJW589871 CTS589871 DDO589871 DNK589871 DXG589871 EHC589871 EQY589871 FAU589871 FKQ589871 FUM589871 GEI589871 GOE589871 GYA589871 HHW589871 HRS589871 IBO589871 ILK589871 IVG589871 JFC589871 JOY589871 JYU589871 KIQ589871 KSM589871 LCI589871 LME589871 LWA589871 MFW589871 MPS589871 MZO589871 NJK589871 NTG589871 ODC589871 OMY589871 OWU589871 PGQ589871 PQM589871 QAI589871 QKE589871 QUA589871 RDW589871 RNS589871 RXO589871 SHK589871 SRG589871 TBC589871 TKY589871 TUU589871 UEQ589871 UOM589871 UYI589871 VIE589871 VSA589871 WBW589871 WLS589871 WVO589871 G655407 JC655407 SY655407 ACU655407 AMQ655407 AWM655407 BGI655407 BQE655407 CAA655407 CJW655407 CTS655407 DDO655407 DNK655407 DXG655407 EHC655407 EQY655407 FAU655407 FKQ655407 FUM655407 GEI655407 GOE655407 GYA655407 HHW655407 HRS655407 IBO655407 ILK655407 IVG655407 JFC655407 JOY655407 JYU655407 KIQ655407 KSM655407 LCI655407 LME655407 LWA655407 MFW655407 MPS655407 MZO655407 NJK655407 NTG655407 ODC655407 OMY655407 OWU655407 PGQ655407 PQM655407 QAI655407 QKE655407 QUA655407 RDW655407 RNS655407 RXO655407 SHK655407 SRG655407 TBC655407 TKY655407 TUU655407 UEQ655407 UOM655407 UYI655407 VIE655407 VSA655407 WBW655407 WLS655407 WVO655407 G720943 JC720943 SY720943 ACU720943 AMQ720943 AWM720943 BGI720943 BQE720943 CAA720943 CJW720943 CTS720943 DDO720943 DNK720943 DXG720943 EHC720943 EQY720943 FAU720943 FKQ720943 FUM720943 GEI720943 GOE720943 GYA720943 HHW720943 HRS720943 IBO720943 ILK720943 IVG720943 JFC720943 JOY720943 JYU720943 KIQ720943 KSM720943 LCI720943 LME720943 LWA720943 MFW720943 MPS720943 MZO720943 NJK720943 NTG720943 ODC720943 OMY720943 OWU720943 PGQ720943 PQM720943 QAI720943 QKE720943 QUA720943 RDW720943 RNS720943 RXO720943 SHK720943 SRG720943 TBC720943 TKY720943 TUU720943 UEQ720943 UOM720943 UYI720943 VIE720943 VSA720943 WBW720943 WLS720943 WVO720943 G786479 JC786479 SY786479 ACU786479 AMQ786479 AWM786479 BGI786479 BQE786479 CAA786479 CJW786479 CTS786479 DDO786479 DNK786479 DXG786479 EHC786479 EQY786479 FAU786479 FKQ786479 FUM786479 GEI786479 GOE786479 GYA786479 HHW786479 HRS786479 IBO786479 ILK786479 IVG786479 JFC786479 JOY786479 JYU786479 KIQ786479 KSM786479 LCI786479 LME786479 LWA786479 MFW786479 MPS786479 MZO786479 NJK786479 NTG786479 ODC786479 OMY786479 OWU786479 PGQ786479 PQM786479 QAI786479 QKE786479 QUA786479 RDW786479 RNS786479 RXO786479 SHK786479 SRG786479 TBC786479 TKY786479 TUU786479 UEQ786479 UOM786479 UYI786479 VIE786479 VSA786479 WBW786479 WLS786479 WVO786479 G852015 JC852015 SY852015 ACU852015 AMQ852015 AWM852015 BGI852015 BQE852015 CAA852015 CJW852015 CTS852015 DDO852015 DNK852015 DXG852015 EHC852015 EQY852015 FAU852015 FKQ852015 FUM852015 GEI852015 GOE852015 GYA852015 HHW852015 HRS852015 IBO852015 ILK852015 IVG852015 JFC852015 JOY852015 JYU852015 KIQ852015 KSM852015 LCI852015 LME852015 LWA852015 MFW852015 MPS852015 MZO852015 NJK852015 NTG852015 ODC852015 OMY852015 OWU852015 PGQ852015 PQM852015 QAI852015 QKE852015 QUA852015 RDW852015 RNS852015 RXO852015 SHK852015 SRG852015 TBC852015 TKY852015 TUU852015 UEQ852015 UOM852015 UYI852015 VIE852015 VSA852015 WBW852015 WLS852015 WVO852015 G917551 JC917551 SY917551 ACU917551 AMQ917551 AWM917551 BGI917551 BQE917551 CAA917551 CJW917551 CTS917551 DDO917551 DNK917551 DXG917551 EHC917551 EQY917551 FAU917551 FKQ917551 FUM917551 GEI917551 GOE917551 GYA917551 HHW917551 HRS917551 IBO917551 ILK917551 IVG917551 JFC917551 JOY917551 JYU917551 KIQ917551 KSM917551 LCI917551 LME917551 LWA917551 MFW917551 MPS917551 MZO917551 NJK917551 NTG917551 ODC917551 OMY917551 OWU917551 PGQ917551 PQM917551 QAI917551 QKE917551 QUA917551 RDW917551 RNS917551 RXO917551 SHK917551 SRG917551 TBC917551 TKY917551 TUU917551 UEQ917551 UOM917551 UYI917551 VIE917551 VSA917551 WBW917551 WLS917551 WVO917551 G983087 JC983087 SY983087 ACU983087 AMQ983087 AWM983087 BGI983087 BQE983087 CAA983087 CJW983087 CTS983087 DDO983087 DNK983087 DXG983087 EHC983087 EQY983087 FAU983087 FKQ983087 FUM983087 GEI983087 GOE983087 GYA983087 HHW983087 HRS983087 IBO983087 ILK983087 IVG983087 JFC983087 JOY983087 JYU983087 KIQ983087 KSM983087 LCI983087 LME983087 LWA983087 MFW983087 MPS983087 MZO983087 NJK983087 NTG983087 ODC983087 OMY983087 OWU983087 PGQ983087 PQM983087 QAI983087 QKE983087 QUA983087 RDW983087 RNS983087 RXO983087 SHK983087 SRG983087 TBC983087 TKY983087 TUU983087 UEQ983087 UOM983087 UYI983087 VIE983087 VSA983087 WBW983087 WLS983087 WVO983087" xr:uid="{00000000-0002-0000-0100-000004000000}">
      <formula1>0</formula1>
      <formula2>4</formula2>
    </dataValidation>
    <dataValidation type="list" allowBlank="1" showErrorMessage="1" errorTitle="Nutzungsdauer in Jahre" error="Hier bitte die Nutzungsdauer in Jahren (Zwischen 2 und 20 Jahren) eingeben." sqref="G22" xr:uid="{00000000-0002-0000-0100-000005000000}">
      <formula1>$D$64:$D$83</formula1>
    </dataValidation>
  </dataValidations>
  <hyperlinks>
    <hyperlink ref="B52:D52" location="Startseite!StartG10" display="&lt;&lt; Startseite" xr:uid="{00000000-0004-0000-0100-000000000000}"/>
    <hyperlink ref="E52" location="HilfeB3" display="Hilfe?" xr:uid="{00000000-0004-0000-0100-000001000000}"/>
    <hyperlink ref="F52" location="BeispielB2" display="Beispiel" xr:uid="{00000000-0004-0000-0100-000002000000}"/>
  </hyperlinks>
  <printOptions horizontalCentered="1" gridLinesSet="0"/>
  <pageMargins left="0.78740157480314965" right="0.78740157480314965" top="0.78740157480314965" bottom="0.78740157480314965" header="0.51181102362204722" footer="0.51181102362204722"/>
  <pageSetup paperSize="9" scale="92" orientation="portrait" horizontalDpi="300" verticalDpi="4294967292"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6">
    <pageSetUpPr autoPageBreaks="0" fitToPage="1"/>
  </sheetPr>
  <dimension ref="B1:R41"/>
  <sheetViews>
    <sheetView showGridLines="0" zoomScaleNormal="100" workbookViewId="0">
      <selection activeCell="B2" sqref="B2:O2"/>
    </sheetView>
  </sheetViews>
  <sheetFormatPr baseColWidth="10" defaultRowHeight="12.75" x14ac:dyDescent="0.2"/>
  <cols>
    <col min="1" max="1" width="3.42578125" style="127" customWidth="1"/>
    <col min="2" max="2" width="6.42578125" style="174" customWidth="1"/>
    <col min="3" max="3" width="1" style="174" customWidth="1"/>
    <col min="4" max="5" width="13.7109375" style="26" customWidth="1"/>
    <col min="6" max="6" width="1" style="26" customWidth="1"/>
    <col min="7" max="8" width="13.7109375" style="26" customWidth="1"/>
    <col min="9" max="9" width="5" style="26" customWidth="1"/>
    <col min="10" max="10" width="1.140625" style="26" customWidth="1"/>
    <col min="11" max="12" width="13.7109375" style="26" customWidth="1"/>
    <col min="13" max="13" width="1" style="26" customWidth="1"/>
    <col min="14" max="15" width="13.7109375" style="26" customWidth="1"/>
    <col min="16" max="16" width="11.42578125" style="127"/>
    <col min="17" max="17" width="11.42578125" style="127" hidden="1" customWidth="1"/>
    <col min="18" max="18" width="0" style="127" hidden="1" customWidth="1"/>
    <col min="19" max="256" width="11.42578125" style="127"/>
    <col min="257" max="257" width="3.42578125" style="127" customWidth="1"/>
    <col min="258" max="258" width="6.42578125" style="127" customWidth="1"/>
    <col min="259" max="259" width="1" style="127" customWidth="1"/>
    <col min="260" max="261" width="13.7109375" style="127" customWidth="1"/>
    <col min="262" max="262" width="1" style="127" customWidth="1"/>
    <col min="263" max="264" width="13.7109375" style="127" customWidth="1"/>
    <col min="265" max="265" width="4.140625" style="127" customWidth="1"/>
    <col min="266" max="266" width="1.140625" style="127" customWidth="1"/>
    <col min="267" max="268" width="13.7109375" style="127" customWidth="1"/>
    <col min="269" max="269" width="1" style="127" customWidth="1"/>
    <col min="270" max="271" width="13.7109375" style="127" customWidth="1"/>
    <col min="272" max="272" width="11.42578125" style="127"/>
    <col min="273" max="273" width="0" style="127" hidden="1" customWidth="1"/>
    <col min="274" max="512" width="11.42578125" style="127"/>
    <col min="513" max="513" width="3.42578125" style="127" customWidth="1"/>
    <col min="514" max="514" width="6.42578125" style="127" customWidth="1"/>
    <col min="515" max="515" width="1" style="127" customWidth="1"/>
    <col min="516" max="517" width="13.7109375" style="127" customWidth="1"/>
    <col min="518" max="518" width="1" style="127" customWidth="1"/>
    <col min="519" max="520" width="13.7109375" style="127" customWidth="1"/>
    <col min="521" max="521" width="4.140625" style="127" customWidth="1"/>
    <col min="522" max="522" width="1.140625" style="127" customWidth="1"/>
    <col min="523" max="524" width="13.7109375" style="127" customWidth="1"/>
    <col min="525" max="525" width="1" style="127" customWidth="1"/>
    <col min="526" max="527" width="13.7109375" style="127" customWidth="1"/>
    <col min="528" max="528" width="11.42578125" style="127"/>
    <col min="529" max="529" width="0" style="127" hidden="1" customWidth="1"/>
    <col min="530" max="768" width="11.42578125" style="127"/>
    <col min="769" max="769" width="3.42578125" style="127" customWidth="1"/>
    <col min="770" max="770" width="6.42578125" style="127" customWidth="1"/>
    <col min="771" max="771" width="1" style="127" customWidth="1"/>
    <col min="772" max="773" width="13.7109375" style="127" customWidth="1"/>
    <col min="774" max="774" width="1" style="127" customWidth="1"/>
    <col min="775" max="776" width="13.7109375" style="127" customWidth="1"/>
    <col min="777" max="777" width="4.140625" style="127" customWidth="1"/>
    <col min="778" max="778" width="1.140625" style="127" customWidth="1"/>
    <col min="779" max="780" width="13.7109375" style="127" customWidth="1"/>
    <col min="781" max="781" width="1" style="127" customWidth="1"/>
    <col min="782" max="783" width="13.7109375" style="127" customWidth="1"/>
    <col min="784" max="784" width="11.42578125" style="127"/>
    <col min="785" max="785" width="0" style="127" hidden="1" customWidth="1"/>
    <col min="786" max="1024" width="11.42578125" style="127"/>
    <col min="1025" max="1025" width="3.42578125" style="127" customWidth="1"/>
    <col min="1026" max="1026" width="6.42578125" style="127" customWidth="1"/>
    <col min="1027" max="1027" width="1" style="127" customWidth="1"/>
    <col min="1028" max="1029" width="13.7109375" style="127" customWidth="1"/>
    <col min="1030" max="1030" width="1" style="127" customWidth="1"/>
    <col min="1031" max="1032" width="13.7109375" style="127" customWidth="1"/>
    <col min="1033" max="1033" width="4.140625" style="127" customWidth="1"/>
    <col min="1034" max="1034" width="1.140625" style="127" customWidth="1"/>
    <col min="1035" max="1036" width="13.7109375" style="127" customWidth="1"/>
    <col min="1037" max="1037" width="1" style="127" customWidth="1"/>
    <col min="1038" max="1039" width="13.7109375" style="127" customWidth="1"/>
    <col min="1040" max="1040" width="11.42578125" style="127"/>
    <col min="1041" max="1041" width="0" style="127" hidden="1" customWidth="1"/>
    <col min="1042" max="1280" width="11.42578125" style="127"/>
    <col min="1281" max="1281" width="3.42578125" style="127" customWidth="1"/>
    <col min="1282" max="1282" width="6.42578125" style="127" customWidth="1"/>
    <col min="1283" max="1283" width="1" style="127" customWidth="1"/>
    <col min="1284" max="1285" width="13.7109375" style="127" customWidth="1"/>
    <col min="1286" max="1286" width="1" style="127" customWidth="1"/>
    <col min="1287" max="1288" width="13.7109375" style="127" customWidth="1"/>
    <col min="1289" max="1289" width="4.140625" style="127" customWidth="1"/>
    <col min="1290" max="1290" width="1.140625" style="127" customWidth="1"/>
    <col min="1291" max="1292" width="13.7109375" style="127" customWidth="1"/>
    <col min="1293" max="1293" width="1" style="127" customWidth="1"/>
    <col min="1294" max="1295" width="13.7109375" style="127" customWidth="1"/>
    <col min="1296" max="1296" width="11.42578125" style="127"/>
    <col min="1297" max="1297" width="0" style="127" hidden="1" customWidth="1"/>
    <col min="1298" max="1536" width="11.42578125" style="127"/>
    <col min="1537" max="1537" width="3.42578125" style="127" customWidth="1"/>
    <col min="1538" max="1538" width="6.42578125" style="127" customWidth="1"/>
    <col min="1539" max="1539" width="1" style="127" customWidth="1"/>
    <col min="1540" max="1541" width="13.7109375" style="127" customWidth="1"/>
    <col min="1542" max="1542" width="1" style="127" customWidth="1"/>
    <col min="1543" max="1544" width="13.7109375" style="127" customWidth="1"/>
    <col min="1545" max="1545" width="4.140625" style="127" customWidth="1"/>
    <col min="1546" max="1546" width="1.140625" style="127" customWidth="1"/>
    <col min="1547" max="1548" width="13.7109375" style="127" customWidth="1"/>
    <col min="1549" max="1549" width="1" style="127" customWidth="1"/>
    <col min="1550" max="1551" width="13.7109375" style="127" customWidth="1"/>
    <col min="1552" max="1552" width="11.42578125" style="127"/>
    <col min="1553" max="1553" width="0" style="127" hidden="1" customWidth="1"/>
    <col min="1554" max="1792" width="11.42578125" style="127"/>
    <col min="1793" max="1793" width="3.42578125" style="127" customWidth="1"/>
    <col min="1794" max="1794" width="6.42578125" style="127" customWidth="1"/>
    <col min="1795" max="1795" width="1" style="127" customWidth="1"/>
    <col min="1796" max="1797" width="13.7109375" style="127" customWidth="1"/>
    <col min="1798" max="1798" width="1" style="127" customWidth="1"/>
    <col min="1799" max="1800" width="13.7109375" style="127" customWidth="1"/>
    <col min="1801" max="1801" width="4.140625" style="127" customWidth="1"/>
    <col min="1802" max="1802" width="1.140625" style="127" customWidth="1"/>
    <col min="1803" max="1804" width="13.7109375" style="127" customWidth="1"/>
    <col min="1805" max="1805" width="1" style="127" customWidth="1"/>
    <col min="1806" max="1807" width="13.7109375" style="127" customWidth="1"/>
    <col min="1808" max="1808" width="11.42578125" style="127"/>
    <col min="1809" max="1809" width="0" style="127" hidden="1" customWidth="1"/>
    <col min="1810" max="2048" width="11.42578125" style="127"/>
    <col min="2049" max="2049" width="3.42578125" style="127" customWidth="1"/>
    <col min="2050" max="2050" width="6.42578125" style="127" customWidth="1"/>
    <col min="2051" max="2051" width="1" style="127" customWidth="1"/>
    <col min="2052" max="2053" width="13.7109375" style="127" customWidth="1"/>
    <col min="2054" max="2054" width="1" style="127" customWidth="1"/>
    <col min="2055" max="2056" width="13.7109375" style="127" customWidth="1"/>
    <col min="2057" max="2057" width="4.140625" style="127" customWidth="1"/>
    <col min="2058" max="2058" width="1.140625" style="127" customWidth="1"/>
    <col min="2059" max="2060" width="13.7109375" style="127" customWidth="1"/>
    <col min="2061" max="2061" width="1" style="127" customWidth="1"/>
    <col min="2062" max="2063" width="13.7109375" style="127" customWidth="1"/>
    <col min="2064" max="2064" width="11.42578125" style="127"/>
    <col min="2065" max="2065" width="0" style="127" hidden="1" customWidth="1"/>
    <col min="2066" max="2304" width="11.42578125" style="127"/>
    <col min="2305" max="2305" width="3.42578125" style="127" customWidth="1"/>
    <col min="2306" max="2306" width="6.42578125" style="127" customWidth="1"/>
    <col min="2307" max="2307" width="1" style="127" customWidth="1"/>
    <col min="2308" max="2309" width="13.7109375" style="127" customWidth="1"/>
    <col min="2310" max="2310" width="1" style="127" customWidth="1"/>
    <col min="2311" max="2312" width="13.7109375" style="127" customWidth="1"/>
    <col min="2313" max="2313" width="4.140625" style="127" customWidth="1"/>
    <col min="2314" max="2314" width="1.140625" style="127" customWidth="1"/>
    <col min="2315" max="2316" width="13.7109375" style="127" customWidth="1"/>
    <col min="2317" max="2317" width="1" style="127" customWidth="1"/>
    <col min="2318" max="2319" width="13.7109375" style="127" customWidth="1"/>
    <col min="2320" max="2320" width="11.42578125" style="127"/>
    <col min="2321" max="2321" width="0" style="127" hidden="1" customWidth="1"/>
    <col min="2322" max="2560" width="11.42578125" style="127"/>
    <col min="2561" max="2561" width="3.42578125" style="127" customWidth="1"/>
    <col min="2562" max="2562" width="6.42578125" style="127" customWidth="1"/>
    <col min="2563" max="2563" width="1" style="127" customWidth="1"/>
    <col min="2564" max="2565" width="13.7109375" style="127" customWidth="1"/>
    <col min="2566" max="2566" width="1" style="127" customWidth="1"/>
    <col min="2567" max="2568" width="13.7109375" style="127" customWidth="1"/>
    <col min="2569" max="2569" width="4.140625" style="127" customWidth="1"/>
    <col min="2570" max="2570" width="1.140625" style="127" customWidth="1"/>
    <col min="2571" max="2572" width="13.7109375" style="127" customWidth="1"/>
    <col min="2573" max="2573" width="1" style="127" customWidth="1"/>
    <col min="2574" max="2575" width="13.7109375" style="127" customWidth="1"/>
    <col min="2576" max="2576" width="11.42578125" style="127"/>
    <col min="2577" max="2577" width="0" style="127" hidden="1" customWidth="1"/>
    <col min="2578" max="2816" width="11.42578125" style="127"/>
    <col min="2817" max="2817" width="3.42578125" style="127" customWidth="1"/>
    <col min="2818" max="2818" width="6.42578125" style="127" customWidth="1"/>
    <col min="2819" max="2819" width="1" style="127" customWidth="1"/>
    <col min="2820" max="2821" width="13.7109375" style="127" customWidth="1"/>
    <col min="2822" max="2822" width="1" style="127" customWidth="1"/>
    <col min="2823" max="2824" width="13.7109375" style="127" customWidth="1"/>
    <col min="2825" max="2825" width="4.140625" style="127" customWidth="1"/>
    <col min="2826" max="2826" width="1.140625" style="127" customWidth="1"/>
    <col min="2827" max="2828" width="13.7109375" style="127" customWidth="1"/>
    <col min="2829" max="2829" width="1" style="127" customWidth="1"/>
    <col min="2830" max="2831" width="13.7109375" style="127" customWidth="1"/>
    <col min="2832" max="2832" width="11.42578125" style="127"/>
    <col min="2833" max="2833" width="0" style="127" hidden="1" customWidth="1"/>
    <col min="2834" max="3072" width="11.42578125" style="127"/>
    <col min="3073" max="3073" width="3.42578125" style="127" customWidth="1"/>
    <col min="3074" max="3074" width="6.42578125" style="127" customWidth="1"/>
    <col min="3075" max="3075" width="1" style="127" customWidth="1"/>
    <col min="3076" max="3077" width="13.7109375" style="127" customWidth="1"/>
    <col min="3078" max="3078" width="1" style="127" customWidth="1"/>
    <col min="3079" max="3080" width="13.7109375" style="127" customWidth="1"/>
    <col min="3081" max="3081" width="4.140625" style="127" customWidth="1"/>
    <col min="3082" max="3082" width="1.140625" style="127" customWidth="1"/>
    <col min="3083" max="3084" width="13.7109375" style="127" customWidth="1"/>
    <col min="3085" max="3085" width="1" style="127" customWidth="1"/>
    <col min="3086" max="3087" width="13.7109375" style="127" customWidth="1"/>
    <col min="3088" max="3088" width="11.42578125" style="127"/>
    <col min="3089" max="3089" width="0" style="127" hidden="1" customWidth="1"/>
    <col min="3090" max="3328" width="11.42578125" style="127"/>
    <col min="3329" max="3329" width="3.42578125" style="127" customWidth="1"/>
    <col min="3330" max="3330" width="6.42578125" style="127" customWidth="1"/>
    <col min="3331" max="3331" width="1" style="127" customWidth="1"/>
    <col min="3332" max="3333" width="13.7109375" style="127" customWidth="1"/>
    <col min="3334" max="3334" width="1" style="127" customWidth="1"/>
    <col min="3335" max="3336" width="13.7109375" style="127" customWidth="1"/>
    <col min="3337" max="3337" width="4.140625" style="127" customWidth="1"/>
    <col min="3338" max="3338" width="1.140625" style="127" customWidth="1"/>
    <col min="3339" max="3340" width="13.7109375" style="127" customWidth="1"/>
    <col min="3341" max="3341" width="1" style="127" customWidth="1"/>
    <col min="3342" max="3343" width="13.7109375" style="127" customWidth="1"/>
    <col min="3344" max="3344" width="11.42578125" style="127"/>
    <col min="3345" max="3345" width="0" style="127" hidden="1" customWidth="1"/>
    <col min="3346" max="3584" width="11.42578125" style="127"/>
    <col min="3585" max="3585" width="3.42578125" style="127" customWidth="1"/>
    <col min="3586" max="3586" width="6.42578125" style="127" customWidth="1"/>
    <col min="3587" max="3587" width="1" style="127" customWidth="1"/>
    <col min="3588" max="3589" width="13.7109375" style="127" customWidth="1"/>
    <col min="3590" max="3590" width="1" style="127" customWidth="1"/>
    <col min="3591" max="3592" width="13.7109375" style="127" customWidth="1"/>
    <col min="3593" max="3593" width="4.140625" style="127" customWidth="1"/>
    <col min="3594" max="3594" width="1.140625" style="127" customWidth="1"/>
    <col min="3595" max="3596" width="13.7109375" style="127" customWidth="1"/>
    <col min="3597" max="3597" width="1" style="127" customWidth="1"/>
    <col min="3598" max="3599" width="13.7109375" style="127" customWidth="1"/>
    <col min="3600" max="3600" width="11.42578125" style="127"/>
    <col min="3601" max="3601" width="0" style="127" hidden="1" customWidth="1"/>
    <col min="3602" max="3840" width="11.42578125" style="127"/>
    <col min="3841" max="3841" width="3.42578125" style="127" customWidth="1"/>
    <col min="3842" max="3842" width="6.42578125" style="127" customWidth="1"/>
    <col min="3843" max="3843" width="1" style="127" customWidth="1"/>
    <col min="3844" max="3845" width="13.7109375" style="127" customWidth="1"/>
    <col min="3846" max="3846" width="1" style="127" customWidth="1"/>
    <col min="3847" max="3848" width="13.7109375" style="127" customWidth="1"/>
    <col min="3849" max="3849" width="4.140625" style="127" customWidth="1"/>
    <col min="3850" max="3850" width="1.140625" style="127" customWidth="1"/>
    <col min="3851" max="3852" width="13.7109375" style="127" customWidth="1"/>
    <col min="3853" max="3853" width="1" style="127" customWidth="1"/>
    <col min="3854" max="3855" width="13.7109375" style="127" customWidth="1"/>
    <col min="3856" max="3856" width="11.42578125" style="127"/>
    <col min="3857" max="3857" width="0" style="127" hidden="1" customWidth="1"/>
    <col min="3858" max="4096" width="11.42578125" style="127"/>
    <col min="4097" max="4097" width="3.42578125" style="127" customWidth="1"/>
    <col min="4098" max="4098" width="6.42578125" style="127" customWidth="1"/>
    <col min="4099" max="4099" width="1" style="127" customWidth="1"/>
    <col min="4100" max="4101" width="13.7109375" style="127" customWidth="1"/>
    <col min="4102" max="4102" width="1" style="127" customWidth="1"/>
    <col min="4103" max="4104" width="13.7109375" style="127" customWidth="1"/>
    <col min="4105" max="4105" width="4.140625" style="127" customWidth="1"/>
    <col min="4106" max="4106" width="1.140625" style="127" customWidth="1"/>
    <col min="4107" max="4108" width="13.7109375" style="127" customWidth="1"/>
    <col min="4109" max="4109" width="1" style="127" customWidth="1"/>
    <col min="4110" max="4111" width="13.7109375" style="127" customWidth="1"/>
    <col min="4112" max="4112" width="11.42578125" style="127"/>
    <col min="4113" max="4113" width="0" style="127" hidden="1" customWidth="1"/>
    <col min="4114" max="4352" width="11.42578125" style="127"/>
    <col min="4353" max="4353" width="3.42578125" style="127" customWidth="1"/>
    <col min="4354" max="4354" width="6.42578125" style="127" customWidth="1"/>
    <col min="4355" max="4355" width="1" style="127" customWidth="1"/>
    <col min="4356" max="4357" width="13.7109375" style="127" customWidth="1"/>
    <col min="4358" max="4358" width="1" style="127" customWidth="1"/>
    <col min="4359" max="4360" width="13.7109375" style="127" customWidth="1"/>
    <col min="4361" max="4361" width="4.140625" style="127" customWidth="1"/>
    <col min="4362" max="4362" width="1.140625" style="127" customWidth="1"/>
    <col min="4363" max="4364" width="13.7109375" style="127" customWidth="1"/>
    <col min="4365" max="4365" width="1" style="127" customWidth="1"/>
    <col min="4366" max="4367" width="13.7109375" style="127" customWidth="1"/>
    <col min="4368" max="4368" width="11.42578125" style="127"/>
    <col min="4369" max="4369" width="0" style="127" hidden="1" customWidth="1"/>
    <col min="4370" max="4608" width="11.42578125" style="127"/>
    <col min="4609" max="4609" width="3.42578125" style="127" customWidth="1"/>
    <col min="4610" max="4610" width="6.42578125" style="127" customWidth="1"/>
    <col min="4611" max="4611" width="1" style="127" customWidth="1"/>
    <col min="4612" max="4613" width="13.7109375" style="127" customWidth="1"/>
    <col min="4614" max="4614" width="1" style="127" customWidth="1"/>
    <col min="4615" max="4616" width="13.7109375" style="127" customWidth="1"/>
    <col min="4617" max="4617" width="4.140625" style="127" customWidth="1"/>
    <col min="4618" max="4618" width="1.140625" style="127" customWidth="1"/>
    <col min="4619" max="4620" width="13.7109375" style="127" customWidth="1"/>
    <col min="4621" max="4621" width="1" style="127" customWidth="1"/>
    <col min="4622" max="4623" width="13.7109375" style="127" customWidth="1"/>
    <col min="4624" max="4624" width="11.42578125" style="127"/>
    <col min="4625" max="4625" width="0" style="127" hidden="1" customWidth="1"/>
    <col min="4626" max="4864" width="11.42578125" style="127"/>
    <col min="4865" max="4865" width="3.42578125" style="127" customWidth="1"/>
    <col min="4866" max="4866" width="6.42578125" style="127" customWidth="1"/>
    <col min="4867" max="4867" width="1" style="127" customWidth="1"/>
    <col min="4868" max="4869" width="13.7109375" style="127" customWidth="1"/>
    <col min="4870" max="4870" width="1" style="127" customWidth="1"/>
    <col min="4871" max="4872" width="13.7109375" style="127" customWidth="1"/>
    <col min="4873" max="4873" width="4.140625" style="127" customWidth="1"/>
    <col min="4874" max="4874" width="1.140625" style="127" customWidth="1"/>
    <col min="4875" max="4876" width="13.7109375" style="127" customWidth="1"/>
    <col min="4877" max="4877" width="1" style="127" customWidth="1"/>
    <col min="4878" max="4879" width="13.7109375" style="127" customWidth="1"/>
    <col min="4880" max="4880" width="11.42578125" style="127"/>
    <col min="4881" max="4881" width="0" style="127" hidden="1" customWidth="1"/>
    <col min="4882" max="5120" width="11.42578125" style="127"/>
    <col min="5121" max="5121" width="3.42578125" style="127" customWidth="1"/>
    <col min="5122" max="5122" width="6.42578125" style="127" customWidth="1"/>
    <col min="5123" max="5123" width="1" style="127" customWidth="1"/>
    <col min="5124" max="5125" width="13.7109375" style="127" customWidth="1"/>
    <col min="5126" max="5126" width="1" style="127" customWidth="1"/>
    <col min="5127" max="5128" width="13.7109375" style="127" customWidth="1"/>
    <col min="5129" max="5129" width="4.140625" style="127" customWidth="1"/>
    <col min="5130" max="5130" width="1.140625" style="127" customWidth="1"/>
    <col min="5131" max="5132" width="13.7109375" style="127" customWidth="1"/>
    <col min="5133" max="5133" width="1" style="127" customWidth="1"/>
    <col min="5134" max="5135" width="13.7109375" style="127" customWidth="1"/>
    <col min="5136" max="5136" width="11.42578125" style="127"/>
    <col min="5137" max="5137" width="0" style="127" hidden="1" customWidth="1"/>
    <col min="5138" max="5376" width="11.42578125" style="127"/>
    <col min="5377" max="5377" width="3.42578125" style="127" customWidth="1"/>
    <col min="5378" max="5378" width="6.42578125" style="127" customWidth="1"/>
    <col min="5379" max="5379" width="1" style="127" customWidth="1"/>
    <col min="5380" max="5381" width="13.7109375" style="127" customWidth="1"/>
    <col min="5382" max="5382" width="1" style="127" customWidth="1"/>
    <col min="5383" max="5384" width="13.7109375" style="127" customWidth="1"/>
    <col min="5385" max="5385" width="4.140625" style="127" customWidth="1"/>
    <col min="5386" max="5386" width="1.140625" style="127" customWidth="1"/>
    <col min="5387" max="5388" width="13.7109375" style="127" customWidth="1"/>
    <col min="5389" max="5389" width="1" style="127" customWidth="1"/>
    <col min="5390" max="5391" width="13.7109375" style="127" customWidth="1"/>
    <col min="5392" max="5392" width="11.42578125" style="127"/>
    <col min="5393" max="5393" width="0" style="127" hidden="1" customWidth="1"/>
    <col min="5394" max="5632" width="11.42578125" style="127"/>
    <col min="5633" max="5633" width="3.42578125" style="127" customWidth="1"/>
    <col min="5634" max="5634" width="6.42578125" style="127" customWidth="1"/>
    <col min="5635" max="5635" width="1" style="127" customWidth="1"/>
    <col min="5636" max="5637" width="13.7109375" style="127" customWidth="1"/>
    <col min="5638" max="5638" width="1" style="127" customWidth="1"/>
    <col min="5639" max="5640" width="13.7109375" style="127" customWidth="1"/>
    <col min="5641" max="5641" width="4.140625" style="127" customWidth="1"/>
    <col min="5642" max="5642" width="1.140625" style="127" customWidth="1"/>
    <col min="5643" max="5644" width="13.7109375" style="127" customWidth="1"/>
    <col min="5645" max="5645" width="1" style="127" customWidth="1"/>
    <col min="5646" max="5647" width="13.7109375" style="127" customWidth="1"/>
    <col min="5648" max="5648" width="11.42578125" style="127"/>
    <col min="5649" max="5649" width="0" style="127" hidden="1" customWidth="1"/>
    <col min="5650" max="5888" width="11.42578125" style="127"/>
    <col min="5889" max="5889" width="3.42578125" style="127" customWidth="1"/>
    <col min="5890" max="5890" width="6.42578125" style="127" customWidth="1"/>
    <col min="5891" max="5891" width="1" style="127" customWidth="1"/>
    <col min="5892" max="5893" width="13.7109375" style="127" customWidth="1"/>
    <col min="5894" max="5894" width="1" style="127" customWidth="1"/>
    <col min="5895" max="5896" width="13.7109375" style="127" customWidth="1"/>
    <col min="5897" max="5897" width="4.140625" style="127" customWidth="1"/>
    <col min="5898" max="5898" width="1.140625" style="127" customWidth="1"/>
    <col min="5899" max="5900" width="13.7109375" style="127" customWidth="1"/>
    <col min="5901" max="5901" width="1" style="127" customWidth="1"/>
    <col min="5902" max="5903" width="13.7109375" style="127" customWidth="1"/>
    <col min="5904" max="5904" width="11.42578125" style="127"/>
    <col min="5905" max="5905" width="0" style="127" hidden="1" customWidth="1"/>
    <col min="5906" max="6144" width="11.42578125" style="127"/>
    <col min="6145" max="6145" width="3.42578125" style="127" customWidth="1"/>
    <col min="6146" max="6146" width="6.42578125" style="127" customWidth="1"/>
    <col min="6147" max="6147" width="1" style="127" customWidth="1"/>
    <col min="6148" max="6149" width="13.7109375" style="127" customWidth="1"/>
    <col min="6150" max="6150" width="1" style="127" customWidth="1"/>
    <col min="6151" max="6152" width="13.7109375" style="127" customWidth="1"/>
    <col min="6153" max="6153" width="4.140625" style="127" customWidth="1"/>
    <col min="6154" max="6154" width="1.140625" style="127" customWidth="1"/>
    <col min="6155" max="6156" width="13.7109375" style="127" customWidth="1"/>
    <col min="6157" max="6157" width="1" style="127" customWidth="1"/>
    <col min="6158" max="6159" width="13.7109375" style="127" customWidth="1"/>
    <col min="6160" max="6160" width="11.42578125" style="127"/>
    <col min="6161" max="6161" width="0" style="127" hidden="1" customWidth="1"/>
    <col min="6162" max="6400" width="11.42578125" style="127"/>
    <col min="6401" max="6401" width="3.42578125" style="127" customWidth="1"/>
    <col min="6402" max="6402" width="6.42578125" style="127" customWidth="1"/>
    <col min="6403" max="6403" width="1" style="127" customWidth="1"/>
    <col min="6404" max="6405" width="13.7109375" style="127" customWidth="1"/>
    <col min="6406" max="6406" width="1" style="127" customWidth="1"/>
    <col min="6407" max="6408" width="13.7109375" style="127" customWidth="1"/>
    <col min="6409" max="6409" width="4.140625" style="127" customWidth="1"/>
    <col min="6410" max="6410" width="1.140625" style="127" customWidth="1"/>
    <col min="6411" max="6412" width="13.7109375" style="127" customWidth="1"/>
    <col min="6413" max="6413" width="1" style="127" customWidth="1"/>
    <col min="6414" max="6415" width="13.7109375" style="127" customWidth="1"/>
    <col min="6416" max="6416" width="11.42578125" style="127"/>
    <col min="6417" max="6417" width="0" style="127" hidden="1" customWidth="1"/>
    <col min="6418" max="6656" width="11.42578125" style="127"/>
    <col min="6657" max="6657" width="3.42578125" style="127" customWidth="1"/>
    <col min="6658" max="6658" width="6.42578125" style="127" customWidth="1"/>
    <col min="6659" max="6659" width="1" style="127" customWidth="1"/>
    <col min="6660" max="6661" width="13.7109375" style="127" customWidth="1"/>
    <col min="6662" max="6662" width="1" style="127" customWidth="1"/>
    <col min="6663" max="6664" width="13.7109375" style="127" customWidth="1"/>
    <col min="6665" max="6665" width="4.140625" style="127" customWidth="1"/>
    <col min="6666" max="6666" width="1.140625" style="127" customWidth="1"/>
    <col min="6667" max="6668" width="13.7109375" style="127" customWidth="1"/>
    <col min="6669" max="6669" width="1" style="127" customWidth="1"/>
    <col min="6670" max="6671" width="13.7109375" style="127" customWidth="1"/>
    <col min="6672" max="6672" width="11.42578125" style="127"/>
    <col min="6673" max="6673" width="0" style="127" hidden="1" customWidth="1"/>
    <col min="6674" max="6912" width="11.42578125" style="127"/>
    <col min="6913" max="6913" width="3.42578125" style="127" customWidth="1"/>
    <col min="6914" max="6914" width="6.42578125" style="127" customWidth="1"/>
    <col min="6915" max="6915" width="1" style="127" customWidth="1"/>
    <col min="6916" max="6917" width="13.7109375" style="127" customWidth="1"/>
    <col min="6918" max="6918" width="1" style="127" customWidth="1"/>
    <col min="6919" max="6920" width="13.7109375" style="127" customWidth="1"/>
    <col min="6921" max="6921" width="4.140625" style="127" customWidth="1"/>
    <col min="6922" max="6922" width="1.140625" style="127" customWidth="1"/>
    <col min="6923" max="6924" width="13.7109375" style="127" customWidth="1"/>
    <col min="6925" max="6925" width="1" style="127" customWidth="1"/>
    <col min="6926" max="6927" width="13.7109375" style="127" customWidth="1"/>
    <col min="6928" max="6928" width="11.42578125" style="127"/>
    <col min="6929" max="6929" width="0" style="127" hidden="1" customWidth="1"/>
    <col min="6930" max="7168" width="11.42578125" style="127"/>
    <col min="7169" max="7169" width="3.42578125" style="127" customWidth="1"/>
    <col min="7170" max="7170" width="6.42578125" style="127" customWidth="1"/>
    <col min="7171" max="7171" width="1" style="127" customWidth="1"/>
    <col min="7172" max="7173" width="13.7109375" style="127" customWidth="1"/>
    <col min="7174" max="7174" width="1" style="127" customWidth="1"/>
    <col min="7175" max="7176" width="13.7109375" style="127" customWidth="1"/>
    <col min="7177" max="7177" width="4.140625" style="127" customWidth="1"/>
    <col min="7178" max="7178" width="1.140625" style="127" customWidth="1"/>
    <col min="7179" max="7180" width="13.7109375" style="127" customWidth="1"/>
    <col min="7181" max="7181" width="1" style="127" customWidth="1"/>
    <col min="7182" max="7183" width="13.7109375" style="127" customWidth="1"/>
    <col min="7184" max="7184" width="11.42578125" style="127"/>
    <col min="7185" max="7185" width="0" style="127" hidden="1" customWidth="1"/>
    <col min="7186" max="7424" width="11.42578125" style="127"/>
    <col min="7425" max="7425" width="3.42578125" style="127" customWidth="1"/>
    <col min="7426" max="7426" width="6.42578125" style="127" customWidth="1"/>
    <col min="7427" max="7427" width="1" style="127" customWidth="1"/>
    <col min="7428" max="7429" width="13.7109375" style="127" customWidth="1"/>
    <col min="7430" max="7430" width="1" style="127" customWidth="1"/>
    <col min="7431" max="7432" width="13.7109375" style="127" customWidth="1"/>
    <col min="7433" max="7433" width="4.140625" style="127" customWidth="1"/>
    <col min="7434" max="7434" width="1.140625" style="127" customWidth="1"/>
    <col min="7435" max="7436" width="13.7109375" style="127" customWidth="1"/>
    <col min="7437" max="7437" width="1" style="127" customWidth="1"/>
    <col min="7438" max="7439" width="13.7109375" style="127" customWidth="1"/>
    <col min="7440" max="7440" width="11.42578125" style="127"/>
    <col min="7441" max="7441" width="0" style="127" hidden="1" customWidth="1"/>
    <col min="7442" max="7680" width="11.42578125" style="127"/>
    <col min="7681" max="7681" width="3.42578125" style="127" customWidth="1"/>
    <col min="7682" max="7682" width="6.42578125" style="127" customWidth="1"/>
    <col min="7683" max="7683" width="1" style="127" customWidth="1"/>
    <col min="7684" max="7685" width="13.7109375" style="127" customWidth="1"/>
    <col min="7686" max="7686" width="1" style="127" customWidth="1"/>
    <col min="7687" max="7688" width="13.7109375" style="127" customWidth="1"/>
    <col min="7689" max="7689" width="4.140625" style="127" customWidth="1"/>
    <col min="7690" max="7690" width="1.140625" style="127" customWidth="1"/>
    <col min="7691" max="7692" width="13.7109375" style="127" customWidth="1"/>
    <col min="7693" max="7693" width="1" style="127" customWidth="1"/>
    <col min="7694" max="7695" width="13.7109375" style="127" customWidth="1"/>
    <col min="7696" max="7696" width="11.42578125" style="127"/>
    <col min="7697" max="7697" width="0" style="127" hidden="1" customWidth="1"/>
    <col min="7698" max="7936" width="11.42578125" style="127"/>
    <col min="7937" max="7937" width="3.42578125" style="127" customWidth="1"/>
    <col min="7938" max="7938" width="6.42578125" style="127" customWidth="1"/>
    <col min="7939" max="7939" width="1" style="127" customWidth="1"/>
    <col min="7940" max="7941" width="13.7109375" style="127" customWidth="1"/>
    <col min="7942" max="7942" width="1" style="127" customWidth="1"/>
    <col min="7943" max="7944" width="13.7109375" style="127" customWidth="1"/>
    <col min="7945" max="7945" width="4.140625" style="127" customWidth="1"/>
    <col min="7946" max="7946" width="1.140625" style="127" customWidth="1"/>
    <col min="7947" max="7948" width="13.7109375" style="127" customWidth="1"/>
    <col min="7949" max="7949" width="1" style="127" customWidth="1"/>
    <col min="7950" max="7951" width="13.7109375" style="127" customWidth="1"/>
    <col min="7952" max="7952" width="11.42578125" style="127"/>
    <col min="7953" max="7953" width="0" style="127" hidden="1" customWidth="1"/>
    <col min="7954" max="8192" width="11.42578125" style="127"/>
    <col min="8193" max="8193" width="3.42578125" style="127" customWidth="1"/>
    <col min="8194" max="8194" width="6.42578125" style="127" customWidth="1"/>
    <col min="8195" max="8195" width="1" style="127" customWidth="1"/>
    <col min="8196" max="8197" width="13.7109375" style="127" customWidth="1"/>
    <col min="8198" max="8198" width="1" style="127" customWidth="1"/>
    <col min="8199" max="8200" width="13.7109375" style="127" customWidth="1"/>
    <col min="8201" max="8201" width="4.140625" style="127" customWidth="1"/>
    <col min="8202" max="8202" width="1.140625" style="127" customWidth="1"/>
    <col min="8203" max="8204" width="13.7109375" style="127" customWidth="1"/>
    <col min="8205" max="8205" width="1" style="127" customWidth="1"/>
    <col min="8206" max="8207" width="13.7109375" style="127" customWidth="1"/>
    <col min="8208" max="8208" width="11.42578125" style="127"/>
    <col min="8209" max="8209" width="0" style="127" hidden="1" customWidth="1"/>
    <col min="8210" max="8448" width="11.42578125" style="127"/>
    <col min="8449" max="8449" width="3.42578125" style="127" customWidth="1"/>
    <col min="8450" max="8450" width="6.42578125" style="127" customWidth="1"/>
    <col min="8451" max="8451" width="1" style="127" customWidth="1"/>
    <col min="8452" max="8453" width="13.7109375" style="127" customWidth="1"/>
    <col min="8454" max="8454" width="1" style="127" customWidth="1"/>
    <col min="8455" max="8456" width="13.7109375" style="127" customWidth="1"/>
    <col min="8457" max="8457" width="4.140625" style="127" customWidth="1"/>
    <col min="8458" max="8458" width="1.140625" style="127" customWidth="1"/>
    <col min="8459" max="8460" width="13.7109375" style="127" customWidth="1"/>
    <col min="8461" max="8461" width="1" style="127" customWidth="1"/>
    <col min="8462" max="8463" width="13.7109375" style="127" customWidth="1"/>
    <col min="8464" max="8464" width="11.42578125" style="127"/>
    <col min="8465" max="8465" width="0" style="127" hidden="1" customWidth="1"/>
    <col min="8466" max="8704" width="11.42578125" style="127"/>
    <col min="8705" max="8705" width="3.42578125" style="127" customWidth="1"/>
    <col min="8706" max="8706" width="6.42578125" style="127" customWidth="1"/>
    <col min="8707" max="8707" width="1" style="127" customWidth="1"/>
    <col min="8708" max="8709" width="13.7109375" style="127" customWidth="1"/>
    <col min="8710" max="8710" width="1" style="127" customWidth="1"/>
    <col min="8711" max="8712" width="13.7109375" style="127" customWidth="1"/>
    <col min="8713" max="8713" width="4.140625" style="127" customWidth="1"/>
    <col min="8714" max="8714" width="1.140625" style="127" customWidth="1"/>
    <col min="8715" max="8716" width="13.7109375" style="127" customWidth="1"/>
    <col min="8717" max="8717" width="1" style="127" customWidth="1"/>
    <col min="8718" max="8719" width="13.7109375" style="127" customWidth="1"/>
    <col min="8720" max="8720" width="11.42578125" style="127"/>
    <col min="8721" max="8721" width="0" style="127" hidden="1" customWidth="1"/>
    <col min="8722" max="8960" width="11.42578125" style="127"/>
    <col min="8961" max="8961" width="3.42578125" style="127" customWidth="1"/>
    <col min="8962" max="8962" width="6.42578125" style="127" customWidth="1"/>
    <col min="8963" max="8963" width="1" style="127" customWidth="1"/>
    <col min="8964" max="8965" width="13.7109375" style="127" customWidth="1"/>
    <col min="8966" max="8966" width="1" style="127" customWidth="1"/>
    <col min="8967" max="8968" width="13.7109375" style="127" customWidth="1"/>
    <col min="8969" max="8969" width="4.140625" style="127" customWidth="1"/>
    <col min="8970" max="8970" width="1.140625" style="127" customWidth="1"/>
    <col min="8971" max="8972" width="13.7109375" style="127" customWidth="1"/>
    <col min="8973" max="8973" width="1" style="127" customWidth="1"/>
    <col min="8974" max="8975" width="13.7109375" style="127" customWidth="1"/>
    <col min="8976" max="8976" width="11.42578125" style="127"/>
    <col min="8977" max="8977" width="0" style="127" hidden="1" customWidth="1"/>
    <col min="8978" max="9216" width="11.42578125" style="127"/>
    <col min="9217" max="9217" width="3.42578125" style="127" customWidth="1"/>
    <col min="9218" max="9218" width="6.42578125" style="127" customWidth="1"/>
    <col min="9219" max="9219" width="1" style="127" customWidth="1"/>
    <col min="9220" max="9221" width="13.7109375" style="127" customWidth="1"/>
    <col min="9222" max="9222" width="1" style="127" customWidth="1"/>
    <col min="9223" max="9224" width="13.7109375" style="127" customWidth="1"/>
    <col min="9225" max="9225" width="4.140625" style="127" customWidth="1"/>
    <col min="9226" max="9226" width="1.140625" style="127" customWidth="1"/>
    <col min="9227" max="9228" width="13.7109375" style="127" customWidth="1"/>
    <col min="9229" max="9229" width="1" style="127" customWidth="1"/>
    <col min="9230" max="9231" width="13.7109375" style="127" customWidth="1"/>
    <col min="9232" max="9232" width="11.42578125" style="127"/>
    <col min="9233" max="9233" width="0" style="127" hidden="1" customWidth="1"/>
    <col min="9234" max="9472" width="11.42578125" style="127"/>
    <col min="9473" max="9473" width="3.42578125" style="127" customWidth="1"/>
    <col min="9474" max="9474" width="6.42578125" style="127" customWidth="1"/>
    <col min="9475" max="9475" width="1" style="127" customWidth="1"/>
    <col min="9476" max="9477" width="13.7109375" style="127" customWidth="1"/>
    <col min="9478" max="9478" width="1" style="127" customWidth="1"/>
    <col min="9479" max="9480" width="13.7109375" style="127" customWidth="1"/>
    <col min="9481" max="9481" width="4.140625" style="127" customWidth="1"/>
    <col min="9482" max="9482" width="1.140625" style="127" customWidth="1"/>
    <col min="9483" max="9484" width="13.7109375" style="127" customWidth="1"/>
    <col min="9485" max="9485" width="1" style="127" customWidth="1"/>
    <col min="9486" max="9487" width="13.7109375" style="127" customWidth="1"/>
    <col min="9488" max="9488" width="11.42578125" style="127"/>
    <col min="9489" max="9489" width="0" style="127" hidden="1" customWidth="1"/>
    <col min="9490" max="9728" width="11.42578125" style="127"/>
    <col min="9729" max="9729" width="3.42578125" style="127" customWidth="1"/>
    <col min="9730" max="9730" width="6.42578125" style="127" customWidth="1"/>
    <col min="9731" max="9731" width="1" style="127" customWidth="1"/>
    <col min="9732" max="9733" width="13.7109375" style="127" customWidth="1"/>
    <col min="9734" max="9734" width="1" style="127" customWidth="1"/>
    <col min="9735" max="9736" width="13.7109375" style="127" customWidth="1"/>
    <col min="9737" max="9737" width="4.140625" style="127" customWidth="1"/>
    <col min="9738" max="9738" width="1.140625" style="127" customWidth="1"/>
    <col min="9739" max="9740" width="13.7109375" style="127" customWidth="1"/>
    <col min="9741" max="9741" width="1" style="127" customWidth="1"/>
    <col min="9742" max="9743" width="13.7109375" style="127" customWidth="1"/>
    <col min="9744" max="9744" width="11.42578125" style="127"/>
    <col min="9745" max="9745" width="0" style="127" hidden="1" customWidth="1"/>
    <col min="9746" max="9984" width="11.42578125" style="127"/>
    <col min="9985" max="9985" width="3.42578125" style="127" customWidth="1"/>
    <col min="9986" max="9986" width="6.42578125" style="127" customWidth="1"/>
    <col min="9987" max="9987" width="1" style="127" customWidth="1"/>
    <col min="9988" max="9989" width="13.7109375" style="127" customWidth="1"/>
    <col min="9990" max="9990" width="1" style="127" customWidth="1"/>
    <col min="9991" max="9992" width="13.7109375" style="127" customWidth="1"/>
    <col min="9993" max="9993" width="4.140625" style="127" customWidth="1"/>
    <col min="9994" max="9994" width="1.140625" style="127" customWidth="1"/>
    <col min="9995" max="9996" width="13.7109375" style="127" customWidth="1"/>
    <col min="9997" max="9997" width="1" style="127" customWidth="1"/>
    <col min="9998" max="9999" width="13.7109375" style="127" customWidth="1"/>
    <col min="10000" max="10000" width="11.42578125" style="127"/>
    <col min="10001" max="10001" width="0" style="127" hidden="1" customWidth="1"/>
    <col min="10002" max="10240" width="11.42578125" style="127"/>
    <col min="10241" max="10241" width="3.42578125" style="127" customWidth="1"/>
    <col min="10242" max="10242" width="6.42578125" style="127" customWidth="1"/>
    <col min="10243" max="10243" width="1" style="127" customWidth="1"/>
    <col min="10244" max="10245" width="13.7109375" style="127" customWidth="1"/>
    <col min="10246" max="10246" width="1" style="127" customWidth="1"/>
    <col min="10247" max="10248" width="13.7109375" style="127" customWidth="1"/>
    <col min="10249" max="10249" width="4.140625" style="127" customWidth="1"/>
    <col min="10250" max="10250" width="1.140625" style="127" customWidth="1"/>
    <col min="10251" max="10252" width="13.7109375" style="127" customWidth="1"/>
    <col min="10253" max="10253" width="1" style="127" customWidth="1"/>
    <col min="10254" max="10255" width="13.7109375" style="127" customWidth="1"/>
    <col min="10256" max="10256" width="11.42578125" style="127"/>
    <col min="10257" max="10257" width="0" style="127" hidden="1" customWidth="1"/>
    <col min="10258" max="10496" width="11.42578125" style="127"/>
    <col min="10497" max="10497" width="3.42578125" style="127" customWidth="1"/>
    <col min="10498" max="10498" width="6.42578125" style="127" customWidth="1"/>
    <col min="10499" max="10499" width="1" style="127" customWidth="1"/>
    <col min="10500" max="10501" width="13.7109375" style="127" customWidth="1"/>
    <col min="10502" max="10502" width="1" style="127" customWidth="1"/>
    <col min="10503" max="10504" width="13.7109375" style="127" customWidth="1"/>
    <col min="10505" max="10505" width="4.140625" style="127" customWidth="1"/>
    <col min="10506" max="10506" width="1.140625" style="127" customWidth="1"/>
    <col min="10507" max="10508" width="13.7109375" style="127" customWidth="1"/>
    <col min="10509" max="10509" width="1" style="127" customWidth="1"/>
    <col min="10510" max="10511" width="13.7109375" style="127" customWidth="1"/>
    <col min="10512" max="10512" width="11.42578125" style="127"/>
    <col min="10513" max="10513" width="0" style="127" hidden="1" customWidth="1"/>
    <col min="10514" max="10752" width="11.42578125" style="127"/>
    <col min="10753" max="10753" width="3.42578125" style="127" customWidth="1"/>
    <col min="10754" max="10754" width="6.42578125" style="127" customWidth="1"/>
    <col min="10755" max="10755" width="1" style="127" customWidth="1"/>
    <col min="10756" max="10757" width="13.7109375" style="127" customWidth="1"/>
    <col min="10758" max="10758" width="1" style="127" customWidth="1"/>
    <col min="10759" max="10760" width="13.7109375" style="127" customWidth="1"/>
    <col min="10761" max="10761" width="4.140625" style="127" customWidth="1"/>
    <col min="10762" max="10762" width="1.140625" style="127" customWidth="1"/>
    <col min="10763" max="10764" width="13.7109375" style="127" customWidth="1"/>
    <col min="10765" max="10765" width="1" style="127" customWidth="1"/>
    <col min="10766" max="10767" width="13.7109375" style="127" customWidth="1"/>
    <col min="10768" max="10768" width="11.42578125" style="127"/>
    <col min="10769" max="10769" width="0" style="127" hidden="1" customWidth="1"/>
    <col min="10770" max="11008" width="11.42578125" style="127"/>
    <col min="11009" max="11009" width="3.42578125" style="127" customWidth="1"/>
    <col min="11010" max="11010" width="6.42578125" style="127" customWidth="1"/>
    <col min="11011" max="11011" width="1" style="127" customWidth="1"/>
    <col min="11012" max="11013" width="13.7109375" style="127" customWidth="1"/>
    <col min="11014" max="11014" width="1" style="127" customWidth="1"/>
    <col min="11015" max="11016" width="13.7109375" style="127" customWidth="1"/>
    <col min="11017" max="11017" width="4.140625" style="127" customWidth="1"/>
    <col min="11018" max="11018" width="1.140625" style="127" customWidth="1"/>
    <col min="11019" max="11020" width="13.7109375" style="127" customWidth="1"/>
    <col min="11021" max="11021" width="1" style="127" customWidth="1"/>
    <col min="11022" max="11023" width="13.7109375" style="127" customWidth="1"/>
    <col min="11024" max="11024" width="11.42578125" style="127"/>
    <col min="11025" max="11025" width="0" style="127" hidden="1" customWidth="1"/>
    <col min="11026" max="11264" width="11.42578125" style="127"/>
    <col min="11265" max="11265" width="3.42578125" style="127" customWidth="1"/>
    <col min="11266" max="11266" width="6.42578125" style="127" customWidth="1"/>
    <col min="11267" max="11267" width="1" style="127" customWidth="1"/>
    <col min="11268" max="11269" width="13.7109375" style="127" customWidth="1"/>
    <col min="11270" max="11270" width="1" style="127" customWidth="1"/>
    <col min="11271" max="11272" width="13.7109375" style="127" customWidth="1"/>
    <col min="11273" max="11273" width="4.140625" style="127" customWidth="1"/>
    <col min="11274" max="11274" width="1.140625" style="127" customWidth="1"/>
    <col min="11275" max="11276" width="13.7109375" style="127" customWidth="1"/>
    <col min="11277" max="11277" width="1" style="127" customWidth="1"/>
    <col min="11278" max="11279" width="13.7109375" style="127" customWidth="1"/>
    <col min="11280" max="11280" width="11.42578125" style="127"/>
    <col min="11281" max="11281" width="0" style="127" hidden="1" customWidth="1"/>
    <col min="11282" max="11520" width="11.42578125" style="127"/>
    <col min="11521" max="11521" width="3.42578125" style="127" customWidth="1"/>
    <col min="11522" max="11522" width="6.42578125" style="127" customWidth="1"/>
    <col min="11523" max="11523" width="1" style="127" customWidth="1"/>
    <col min="11524" max="11525" width="13.7109375" style="127" customWidth="1"/>
    <col min="11526" max="11526" width="1" style="127" customWidth="1"/>
    <col min="11527" max="11528" width="13.7109375" style="127" customWidth="1"/>
    <col min="11529" max="11529" width="4.140625" style="127" customWidth="1"/>
    <col min="11530" max="11530" width="1.140625" style="127" customWidth="1"/>
    <col min="11531" max="11532" width="13.7109375" style="127" customWidth="1"/>
    <col min="11533" max="11533" width="1" style="127" customWidth="1"/>
    <col min="11534" max="11535" width="13.7109375" style="127" customWidth="1"/>
    <col min="11536" max="11536" width="11.42578125" style="127"/>
    <col min="11537" max="11537" width="0" style="127" hidden="1" customWidth="1"/>
    <col min="11538" max="11776" width="11.42578125" style="127"/>
    <col min="11777" max="11777" width="3.42578125" style="127" customWidth="1"/>
    <col min="11778" max="11778" width="6.42578125" style="127" customWidth="1"/>
    <col min="11779" max="11779" width="1" style="127" customWidth="1"/>
    <col min="11780" max="11781" width="13.7109375" style="127" customWidth="1"/>
    <col min="11782" max="11782" width="1" style="127" customWidth="1"/>
    <col min="11783" max="11784" width="13.7109375" style="127" customWidth="1"/>
    <col min="11785" max="11785" width="4.140625" style="127" customWidth="1"/>
    <col min="11786" max="11786" width="1.140625" style="127" customWidth="1"/>
    <col min="11787" max="11788" width="13.7109375" style="127" customWidth="1"/>
    <col min="11789" max="11789" width="1" style="127" customWidth="1"/>
    <col min="11790" max="11791" width="13.7109375" style="127" customWidth="1"/>
    <col min="11792" max="11792" width="11.42578125" style="127"/>
    <col min="11793" max="11793" width="0" style="127" hidden="1" customWidth="1"/>
    <col min="11794" max="12032" width="11.42578125" style="127"/>
    <col min="12033" max="12033" width="3.42578125" style="127" customWidth="1"/>
    <col min="12034" max="12034" width="6.42578125" style="127" customWidth="1"/>
    <col min="12035" max="12035" width="1" style="127" customWidth="1"/>
    <col min="12036" max="12037" width="13.7109375" style="127" customWidth="1"/>
    <col min="12038" max="12038" width="1" style="127" customWidth="1"/>
    <col min="12039" max="12040" width="13.7109375" style="127" customWidth="1"/>
    <col min="12041" max="12041" width="4.140625" style="127" customWidth="1"/>
    <col min="12042" max="12042" width="1.140625" style="127" customWidth="1"/>
    <col min="12043" max="12044" width="13.7109375" style="127" customWidth="1"/>
    <col min="12045" max="12045" width="1" style="127" customWidth="1"/>
    <col min="12046" max="12047" width="13.7109375" style="127" customWidth="1"/>
    <col min="12048" max="12048" width="11.42578125" style="127"/>
    <col min="12049" max="12049" width="0" style="127" hidden="1" customWidth="1"/>
    <col min="12050" max="12288" width="11.42578125" style="127"/>
    <col min="12289" max="12289" width="3.42578125" style="127" customWidth="1"/>
    <col min="12290" max="12290" width="6.42578125" style="127" customWidth="1"/>
    <col min="12291" max="12291" width="1" style="127" customWidth="1"/>
    <col min="12292" max="12293" width="13.7109375" style="127" customWidth="1"/>
    <col min="12294" max="12294" width="1" style="127" customWidth="1"/>
    <col min="12295" max="12296" width="13.7109375" style="127" customWidth="1"/>
    <col min="12297" max="12297" width="4.140625" style="127" customWidth="1"/>
    <col min="12298" max="12298" width="1.140625" style="127" customWidth="1"/>
    <col min="12299" max="12300" width="13.7109375" style="127" customWidth="1"/>
    <col min="12301" max="12301" width="1" style="127" customWidth="1"/>
    <col min="12302" max="12303" width="13.7109375" style="127" customWidth="1"/>
    <col min="12304" max="12304" width="11.42578125" style="127"/>
    <col min="12305" max="12305" width="0" style="127" hidden="1" customWidth="1"/>
    <col min="12306" max="12544" width="11.42578125" style="127"/>
    <col min="12545" max="12545" width="3.42578125" style="127" customWidth="1"/>
    <col min="12546" max="12546" width="6.42578125" style="127" customWidth="1"/>
    <col min="12547" max="12547" width="1" style="127" customWidth="1"/>
    <col min="12548" max="12549" width="13.7109375" style="127" customWidth="1"/>
    <col min="12550" max="12550" width="1" style="127" customWidth="1"/>
    <col min="12551" max="12552" width="13.7109375" style="127" customWidth="1"/>
    <col min="12553" max="12553" width="4.140625" style="127" customWidth="1"/>
    <col min="12554" max="12554" width="1.140625" style="127" customWidth="1"/>
    <col min="12555" max="12556" width="13.7109375" style="127" customWidth="1"/>
    <col min="12557" max="12557" width="1" style="127" customWidth="1"/>
    <col min="12558" max="12559" width="13.7109375" style="127" customWidth="1"/>
    <col min="12560" max="12560" width="11.42578125" style="127"/>
    <col min="12561" max="12561" width="0" style="127" hidden="1" customWidth="1"/>
    <col min="12562" max="12800" width="11.42578125" style="127"/>
    <col min="12801" max="12801" width="3.42578125" style="127" customWidth="1"/>
    <col min="12802" max="12802" width="6.42578125" style="127" customWidth="1"/>
    <col min="12803" max="12803" width="1" style="127" customWidth="1"/>
    <col min="12804" max="12805" width="13.7109375" style="127" customWidth="1"/>
    <col min="12806" max="12806" width="1" style="127" customWidth="1"/>
    <col min="12807" max="12808" width="13.7109375" style="127" customWidth="1"/>
    <col min="12809" max="12809" width="4.140625" style="127" customWidth="1"/>
    <col min="12810" max="12810" width="1.140625" style="127" customWidth="1"/>
    <col min="12811" max="12812" width="13.7109375" style="127" customWidth="1"/>
    <col min="12813" max="12813" width="1" style="127" customWidth="1"/>
    <col min="12814" max="12815" width="13.7109375" style="127" customWidth="1"/>
    <col min="12816" max="12816" width="11.42578125" style="127"/>
    <col min="12817" max="12817" width="0" style="127" hidden="1" customWidth="1"/>
    <col min="12818" max="13056" width="11.42578125" style="127"/>
    <col min="13057" max="13057" width="3.42578125" style="127" customWidth="1"/>
    <col min="13058" max="13058" width="6.42578125" style="127" customWidth="1"/>
    <col min="13059" max="13059" width="1" style="127" customWidth="1"/>
    <col min="13060" max="13061" width="13.7109375" style="127" customWidth="1"/>
    <col min="13062" max="13062" width="1" style="127" customWidth="1"/>
    <col min="13063" max="13064" width="13.7109375" style="127" customWidth="1"/>
    <col min="13065" max="13065" width="4.140625" style="127" customWidth="1"/>
    <col min="13066" max="13066" width="1.140625" style="127" customWidth="1"/>
    <col min="13067" max="13068" width="13.7109375" style="127" customWidth="1"/>
    <col min="13069" max="13069" width="1" style="127" customWidth="1"/>
    <col min="13070" max="13071" width="13.7109375" style="127" customWidth="1"/>
    <col min="13072" max="13072" width="11.42578125" style="127"/>
    <col min="13073" max="13073" width="0" style="127" hidden="1" customWidth="1"/>
    <col min="13074" max="13312" width="11.42578125" style="127"/>
    <col min="13313" max="13313" width="3.42578125" style="127" customWidth="1"/>
    <col min="13314" max="13314" width="6.42578125" style="127" customWidth="1"/>
    <col min="13315" max="13315" width="1" style="127" customWidth="1"/>
    <col min="13316" max="13317" width="13.7109375" style="127" customWidth="1"/>
    <col min="13318" max="13318" width="1" style="127" customWidth="1"/>
    <col min="13319" max="13320" width="13.7109375" style="127" customWidth="1"/>
    <col min="13321" max="13321" width="4.140625" style="127" customWidth="1"/>
    <col min="13322" max="13322" width="1.140625" style="127" customWidth="1"/>
    <col min="13323" max="13324" width="13.7109375" style="127" customWidth="1"/>
    <col min="13325" max="13325" width="1" style="127" customWidth="1"/>
    <col min="13326" max="13327" width="13.7109375" style="127" customWidth="1"/>
    <col min="13328" max="13328" width="11.42578125" style="127"/>
    <col min="13329" max="13329" width="0" style="127" hidden="1" customWidth="1"/>
    <col min="13330" max="13568" width="11.42578125" style="127"/>
    <col min="13569" max="13569" width="3.42578125" style="127" customWidth="1"/>
    <col min="13570" max="13570" width="6.42578125" style="127" customWidth="1"/>
    <col min="13571" max="13571" width="1" style="127" customWidth="1"/>
    <col min="13572" max="13573" width="13.7109375" style="127" customWidth="1"/>
    <col min="13574" max="13574" width="1" style="127" customWidth="1"/>
    <col min="13575" max="13576" width="13.7109375" style="127" customWidth="1"/>
    <col min="13577" max="13577" width="4.140625" style="127" customWidth="1"/>
    <col min="13578" max="13578" width="1.140625" style="127" customWidth="1"/>
    <col min="13579" max="13580" width="13.7109375" style="127" customWidth="1"/>
    <col min="13581" max="13581" width="1" style="127" customWidth="1"/>
    <col min="13582" max="13583" width="13.7109375" style="127" customWidth="1"/>
    <col min="13584" max="13584" width="11.42578125" style="127"/>
    <col min="13585" max="13585" width="0" style="127" hidden="1" customWidth="1"/>
    <col min="13586" max="13824" width="11.42578125" style="127"/>
    <col min="13825" max="13825" width="3.42578125" style="127" customWidth="1"/>
    <col min="13826" max="13826" width="6.42578125" style="127" customWidth="1"/>
    <col min="13827" max="13827" width="1" style="127" customWidth="1"/>
    <col min="13828" max="13829" width="13.7109375" style="127" customWidth="1"/>
    <col min="13830" max="13830" width="1" style="127" customWidth="1"/>
    <col min="13831" max="13832" width="13.7109375" style="127" customWidth="1"/>
    <col min="13833" max="13833" width="4.140625" style="127" customWidth="1"/>
    <col min="13834" max="13834" width="1.140625" style="127" customWidth="1"/>
    <col min="13835" max="13836" width="13.7109375" style="127" customWidth="1"/>
    <col min="13837" max="13837" width="1" style="127" customWidth="1"/>
    <col min="13838" max="13839" width="13.7109375" style="127" customWidth="1"/>
    <col min="13840" max="13840" width="11.42578125" style="127"/>
    <col min="13841" max="13841" width="0" style="127" hidden="1" customWidth="1"/>
    <col min="13842" max="14080" width="11.42578125" style="127"/>
    <col min="14081" max="14081" width="3.42578125" style="127" customWidth="1"/>
    <col min="14082" max="14082" width="6.42578125" style="127" customWidth="1"/>
    <col min="14083" max="14083" width="1" style="127" customWidth="1"/>
    <col min="14084" max="14085" width="13.7109375" style="127" customWidth="1"/>
    <col min="14086" max="14086" width="1" style="127" customWidth="1"/>
    <col min="14087" max="14088" width="13.7109375" style="127" customWidth="1"/>
    <col min="14089" max="14089" width="4.140625" style="127" customWidth="1"/>
    <col min="14090" max="14090" width="1.140625" style="127" customWidth="1"/>
    <col min="14091" max="14092" width="13.7109375" style="127" customWidth="1"/>
    <col min="14093" max="14093" width="1" style="127" customWidth="1"/>
    <col min="14094" max="14095" width="13.7109375" style="127" customWidth="1"/>
    <col min="14096" max="14096" width="11.42578125" style="127"/>
    <col min="14097" max="14097" width="0" style="127" hidden="1" customWidth="1"/>
    <col min="14098" max="14336" width="11.42578125" style="127"/>
    <col min="14337" max="14337" width="3.42578125" style="127" customWidth="1"/>
    <col min="14338" max="14338" width="6.42578125" style="127" customWidth="1"/>
    <col min="14339" max="14339" width="1" style="127" customWidth="1"/>
    <col min="14340" max="14341" width="13.7109375" style="127" customWidth="1"/>
    <col min="14342" max="14342" width="1" style="127" customWidth="1"/>
    <col min="14343" max="14344" width="13.7109375" style="127" customWidth="1"/>
    <col min="14345" max="14345" width="4.140625" style="127" customWidth="1"/>
    <col min="14346" max="14346" width="1.140625" style="127" customWidth="1"/>
    <col min="14347" max="14348" width="13.7109375" style="127" customWidth="1"/>
    <col min="14349" max="14349" width="1" style="127" customWidth="1"/>
    <col min="14350" max="14351" width="13.7109375" style="127" customWidth="1"/>
    <col min="14352" max="14352" width="11.42578125" style="127"/>
    <col min="14353" max="14353" width="0" style="127" hidden="1" customWidth="1"/>
    <col min="14354" max="14592" width="11.42578125" style="127"/>
    <col min="14593" max="14593" width="3.42578125" style="127" customWidth="1"/>
    <col min="14594" max="14594" width="6.42578125" style="127" customWidth="1"/>
    <col min="14595" max="14595" width="1" style="127" customWidth="1"/>
    <col min="14596" max="14597" width="13.7109375" style="127" customWidth="1"/>
    <col min="14598" max="14598" width="1" style="127" customWidth="1"/>
    <col min="14599" max="14600" width="13.7109375" style="127" customWidth="1"/>
    <col min="14601" max="14601" width="4.140625" style="127" customWidth="1"/>
    <col min="14602" max="14602" width="1.140625" style="127" customWidth="1"/>
    <col min="14603" max="14604" width="13.7109375" style="127" customWidth="1"/>
    <col min="14605" max="14605" width="1" style="127" customWidth="1"/>
    <col min="14606" max="14607" width="13.7109375" style="127" customWidth="1"/>
    <col min="14608" max="14608" width="11.42578125" style="127"/>
    <col min="14609" max="14609" width="0" style="127" hidden="1" customWidth="1"/>
    <col min="14610" max="14848" width="11.42578125" style="127"/>
    <col min="14849" max="14849" width="3.42578125" style="127" customWidth="1"/>
    <col min="14850" max="14850" width="6.42578125" style="127" customWidth="1"/>
    <col min="14851" max="14851" width="1" style="127" customWidth="1"/>
    <col min="14852" max="14853" width="13.7109375" style="127" customWidth="1"/>
    <col min="14854" max="14854" width="1" style="127" customWidth="1"/>
    <col min="14855" max="14856" width="13.7109375" style="127" customWidth="1"/>
    <col min="14857" max="14857" width="4.140625" style="127" customWidth="1"/>
    <col min="14858" max="14858" width="1.140625" style="127" customWidth="1"/>
    <col min="14859" max="14860" width="13.7109375" style="127" customWidth="1"/>
    <col min="14861" max="14861" width="1" style="127" customWidth="1"/>
    <col min="14862" max="14863" width="13.7109375" style="127" customWidth="1"/>
    <col min="14864" max="14864" width="11.42578125" style="127"/>
    <col min="14865" max="14865" width="0" style="127" hidden="1" customWidth="1"/>
    <col min="14866" max="15104" width="11.42578125" style="127"/>
    <col min="15105" max="15105" width="3.42578125" style="127" customWidth="1"/>
    <col min="15106" max="15106" width="6.42578125" style="127" customWidth="1"/>
    <col min="15107" max="15107" width="1" style="127" customWidth="1"/>
    <col min="15108" max="15109" width="13.7109375" style="127" customWidth="1"/>
    <col min="15110" max="15110" width="1" style="127" customWidth="1"/>
    <col min="15111" max="15112" width="13.7109375" style="127" customWidth="1"/>
    <col min="15113" max="15113" width="4.140625" style="127" customWidth="1"/>
    <col min="15114" max="15114" width="1.140625" style="127" customWidth="1"/>
    <col min="15115" max="15116" width="13.7109375" style="127" customWidth="1"/>
    <col min="15117" max="15117" width="1" style="127" customWidth="1"/>
    <col min="15118" max="15119" width="13.7109375" style="127" customWidth="1"/>
    <col min="15120" max="15120" width="11.42578125" style="127"/>
    <col min="15121" max="15121" width="0" style="127" hidden="1" customWidth="1"/>
    <col min="15122" max="15360" width="11.42578125" style="127"/>
    <col min="15361" max="15361" width="3.42578125" style="127" customWidth="1"/>
    <col min="15362" max="15362" width="6.42578125" style="127" customWidth="1"/>
    <col min="15363" max="15363" width="1" style="127" customWidth="1"/>
    <col min="15364" max="15365" width="13.7109375" style="127" customWidth="1"/>
    <col min="15366" max="15366" width="1" style="127" customWidth="1"/>
    <col min="15367" max="15368" width="13.7109375" style="127" customWidth="1"/>
    <col min="15369" max="15369" width="4.140625" style="127" customWidth="1"/>
    <col min="15370" max="15370" width="1.140625" style="127" customWidth="1"/>
    <col min="15371" max="15372" width="13.7109375" style="127" customWidth="1"/>
    <col min="15373" max="15373" width="1" style="127" customWidth="1"/>
    <col min="15374" max="15375" width="13.7109375" style="127" customWidth="1"/>
    <col min="15376" max="15376" width="11.42578125" style="127"/>
    <col min="15377" max="15377" width="0" style="127" hidden="1" customWidth="1"/>
    <col min="15378" max="15616" width="11.42578125" style="127"/>
    <col min="15617" max="15617" width="3.42578125" style="127" customWidth="1"/>
    <col min="15618" max="15618" width="6.42578125" style="127" customWidth="1"/>
    <col min="15619" max="15619" width="1" style="127" customWidth="1"/>
    <col min="15620" max="15621" width="13.7109375" style="127" customWidth="1"/>
    <col min="15622" max="15622" width="1" style="127" customWidth="1"/>
    <col min="15623" max="15624" width="13.7109375" style="127" customWidth="1"/>
    <col min="15625" max="15625" width="4.140625" style="127" customWidth="1"/>
    <col min="15626" max="15626" width="1.140625" style="127" customWidth="1"/>
    <col min="15627" max="15628" width="13.7109375" style="127" customWidth="1"/>
    <col min="15629" max="15629" width="1" style="127" customWidth="1"/>
    <col min="15630" max="15631" width="13.7109375" style="127" customWidth="1"/>
    <col min="15632" max="15632" width="11.42578125" style="127"/>
    <col min="15633" max="15633" width="0" style="127" hidden="1" customWidth="1"/>
    <col min="15634" max="15872" width="11.42578125" style="127"/>
    <col min="15873" max="15873" width="3.42578125" style="127" customWidth="1"/>
    <col min="15874" max="15874" width="6.42578125" style="127" customWidth="1"/>
    <col min="15875" max="15875" width="1" style="127" customWidth="1"/>
    <col min="15876" max="15877" width="13.7109375" style="127" customWidth="1"/>
    <col min="15878" max="15878" width="1" style="127" customWidth="1"/>
    <col min="15879" max="15880" width="13.7109375" style="127" customWidth="1"/>
    <col min="15881" max="15881" width="4.140625" style="127" customWidth="1"/>
    <col min="15882" max="15882" width="1.140625" style="127" customWidth="1"/>
    <col min="15883" max="15884" width="13.7109375" style="127" customWidth="1"/>
    <col min="15885" max="15885" width="1" style="127" customWidth="1"/>
    <col min="15886" max="15887" width="13.7109375" style="127" customWidth="1"/>
    <col min="15888" max="15888" width="11.42578125" style="127"/>
    <col min="15889" max="15889" width="0" style="127" hidden="1" customWidth="1"/>
    <col min="15890" max="16128" width="11.42578125" style="127"/>
    <col min="16129" max="16129" width="3.42578125" style="127" customWidth="1"/>
    <col min="16130" max="16130" width="6.42578125" style="127" customWidth="1"/>
    <col min="16131" max="16131" width="1" style="127" customWidth="1"/>
    <col min="16132" max="16133" width="13.7109375" style="127" customWidth="1"/>
    <col min="16134" max="16134" width="1" style="127" customWidth="1"/>
    <col min="16135" max="16136" width="13.7109375" style="127" customWidth="1"/>
    <col min="16137" max="16137" width="4.140625" style="127" customWidth="1"/>
    <col min="16138" max="16138" width="1.140625" style="127" customWidth="1"/>
    <col min="16139" max="16140" width="13.7109375" style="127" customWidth="1"/>
    <col min="16141" max="16141" width="1" style="127" customWidth="1"/>
    <col min="16142" max="16143" width="13.7109375" style="127" customWidth="1"/>
    <col min="16144" max="16144" width="11.42578125" style="127"/>
    <col min="16145" max="16145" width="0" style="127" hidden="1" customWidth="1"/>
    <col min="16146" max="16384" width="11.42578125" style="127"/>
  </cols>
  <sheetData>
    <row r="1" spans="2:18" ht="16.5" thickBot="1" x14ac:dyDescent="0.25">
      <c r="B1" s="207" t="str">
        <f>Eingaben!G15</f>
        <v>Fehlerhafte Eingabe. Berechnung unmöglich!</v>
      </c>
      <c r="C1" s="207"/>
      <c r="D1" s="207"/>
      <c r="E1" s="207"/>
      <c r="F1" s="207"/>
      <c r="G1" s="207"/>
      <c r="H1" s="207"/>
      <c r="I1" s="207"/>
      <c r="J1" s="207"/>
      <c r="K1" s="207"/>
      <c r="L1" s="207"/>
      <c r="M1" s="207"/>
      <c r="N1" s="207"/>
      <c r="O1" s="156" t="s">
        <v>45</v>
      </c>
      <c r="Q1" s="40">
        <f>+IF(B1="","",1)</f>
        <v>1</v>
      </c>
    </row>
    <row r="2" spans="2:18" s="159" customFormat="1" ht="18.75" thickBot="1" x14ac:dyDescent="0.25">
      <c r="B2" s="208" t="s">
        <v>59</v>
      </c>
      <c r="C2" s="209"/>
      <c r="D2" s="209"/>
      <c r="E2" s="209"/>
      <c r="F2" s="209"/>
      <c r="G2" s="209"/>
      <c r="H2" s="209"/>
      <c r="I2" s="209"/>
      <c r="J2" s="209"/>
      <c r="K2" s="209"/>
      <c r="L2" s="209"/>
      <c r="M2" s="209"/>
      <c r="N2" s="209"/>
      <c r="O2" s="210"/>
      <c r="P2" s="157"/>
      <c r="Q2" s="158"/>
    </row>
    <row r="3" spans="2:18" s="159" customFormat="1" ht="5.0999999999999996" customHeight="1" thickBot="1" x14ac:dyDescent="0.25">
      <c r="B3" s="85"/>
      <c r="C3" s="85"/>
      <c r="D3" s="85"/>
      <c r="E3" s="85"/>
      <c r="F3" s="85"/>
      <c r="G3" s="85"/>
      <c r="H3" s="85"/>
      <c r="I3" s="85"/>
      <c r="J3" s="85"/>
      <c r="K3" s="85"/>
      <c r="L3" s="85"/>
      <c r="M3" s="85"/>
      <c r="N3" s="85"/>
      <c r="O3" s="85"/>
      <c r="P3" s="85"/>
      <c r="Q3" s="85"/>
    </row>
    <row r="4" spans="2:18" s="159" customFormat="1" x14ac:dyDescent="0.2">
      <c r="B4" s="160" t="str">
        <f>IF(+Eingaben!G6="","",Eingaben!G6)</f>
        <v/>
      </c>
      <c r="C4" s="161"/>
      <c r="D4" s="161"/>
      <c r="E4" s="161"/>
      <c r="F4" s="205" t="s">
        <v>67</v>
      </c>
      <c r="G4" s="205"/>
      <c r="H4" s="205"/>
      <c r="I4" s="205"/>
      <c r="J4" s="205"/>
      <c r="K4" s="205"/>
      <c r="L4" s="205"/>
      <c r="M4" s="161"/>
      <c r="N4" s="161"/>
      <c r="O4" s="162" t="str">
        <f>+"Inventarnummer: "&amp;Eingaben!G18&amp;" "</f>
        <v xml:space="preserve">Inventarnummer:  </v>
      </c>
      <c r="P4" s="85"/>
      <c r="Q4" s="85"/>
    </row>
    <row r="5" spans="2:18" s="159" customFormat="1" ht="15.75" x14ac:dyDescent="0.25">
      <c r="B5" s="163"/>
      <c r="C5" s="164"/>
      <c r="D5" s="164"/>
      <c r="E5" s="164"/>
      <c r="F5" s="164"/>
      <c r="G5" s="206" t="str">
        <f>IF(Eingaben!G19="","",Eingaben!G19)</f>
        <v/>
      </c>
      <c r="H5" s="206"/>
      <c r="I5" s="206"/>
      <c r="J5" s="206"/>
      <c r="K5" s="206"/>
      <c r="L5" s="206"/>
      <c r="M5" s="164"/>
      <c r="N5" s="164"/>
      <c r="O5" s="165"/>
      <c r="P5" s="85"/>
      <c r="Q5" s="85"/>
    </row>
    <row r="6" spans="2:18" s="159" customFormat="1" ht="13.5" thickBot="1" x14ac:dyDescent="0.25">
      <c r="B6" s="166"/>
      <c r="C6" s="167"/>
      <c r="D6" s="167"/>
      <c r="E6" s="167"/>
      <c r="F6" s="167"/>
      <c r="G6" s="167"/>
      <c r="H6" s="167"/>
      <c r="I6" s="167"/>
      <c r="J6" s="167"/>
      <c r="K6" s="167"/>
      <c r="L6" s="167"/>
      <c r="M6" s="167"/>
      <c r="N6" s="167"/>
      <c r="O6" s="168"/>
      <c r="P6" s="85"/>
      <c r="Q6" s="85"/>
    </row>
    <row r="7" spans="2:18" s="169" customFormat="1" ht="5.0999999999999996" customHeight="1" x14ac:dyDescent="0.2">
      <c r="Q7" s="170"/>
    </row>
    <row r="8" spans="2:18" s="118" customFormat="1" ht="17.25" customHeight="1" x14ac:dyDescent="0.2">
      <c r="B8" s="36" t="s">
        <v>1</v>
      </c>
      <c r="C8" s="171"/>
      <c r="D8" s="211" t="s">
        <v>60</v>
      </c>
      <c r="E8" s="212"/>
      <c r="F8" s="20"/>
      <c r="G8" s="211" t="s">
        <v>68</v>
      </c>
      <c r="H8" s="213"/>
      <c r="I8" s="212"/>
      <c r="J8" s="20"/>
      <c r="K8" s="211" t="s">
        <v>61</v>
      </c>
      <c r="L8" s="212"/>
      <c r="M8" s="20"/>
      <c r="N8" s="211" t="s">
        <v>11</v>
      </c>
      <c r="O8" s="212"/>
      <c r="R8" s="29" t="str">
        <f>IF(AND(Q35&gt;Eingaben!G33,Q35&lt;22),"????","OK")</f>
        <v>OK</v>
      </c>
    </row>
    <row r="9" spans="2:18" s="118" customFormat="1" ht="5.0999999999999996" customHeight="1" x14ac:dyDescent="0.2">
      <c r="B9" s="37"/>
      <c r="C9" s="171"/>
      <c r="D9" s="20"/>
      <c r="E9" s="20"/>
      <c r="F9" s="20"/>
      <c r="G9" s="20"/>
      <c r="H9" s="20"/>
      <c r="I9" s="20"/>
      <c r="J9" s="20"/>
      <c r="K9" s="20"/>
      <c r="L9" s="20"/>
      <c r="M9" s="20"/>
      <c r="N9" s="20"/>
      <c r="O9" s="20"/>
    </row>
    <row r="10" spans="2:18" s="173" customFormat="1" x14ac:dyDescent="0.2">
      <c r="B10" s="38"/>
      <c r="C10" s="172"/>
      <c r="D10" s="39" t="s">
        <v>12</v>
      </c>
      <c r="E10" s="39" t="s">
        <v>13</v>
      </c>
      <c r="F10" s="21"/>
      <c r="G10" s="39" t="s">
        <v>12</v>
      </c>
      <c r="H10" s="39" t="s">
        <v>13</v>
      </c>
      <c r="I10" s="39" t="s">
        <v>62</v>
      </c>
      <c r="J10" s="21"/>
      <c r="K10" s="39" t="s">
        <v>12</v>
      </c>
      <c r="L10" s="39" t="s">
        <v>13</v>
      </c>
      <c r="M10" s="21"/>
      <c r="N10" s="39" t="s">
        <v>12</v>
      </c>
      <c r="O10" s="39" t="s">
        <v>13</v>
      </c>
    </row>
    <row r="11" spans="2:18" s="173" customFormat="1" ht="5.0999999999999996" customHeight="1" x14ac:dyDescent="0.2">
      <c r="B11" s="172"/>
      <c r="C11" s="172"/>
      <c r="D11" s="21"/>
      <c r="E11" s="21"/>
      <c r="F11" s="21"/>
      <c r="G11" s="21"/>
      <c r="H11" s="21"/>
      <c r="I11" s="21"/>
      <c r="J11" s="21"/>
      <c r="K11" s="21"/>
      <c r="L11" s="21"/>
      <c r="M11" s="21"/>
      <c r="N11" s="21"/>
      <c r="O11" s="21"/>
    </row>
    <row r="12" spans="2:18" x14ac:dyDescent="0.2">
      <c r="B12" s="33">
        <v>0</v>
      </c>
      <c r="D12" s="29"/>
      <c r="E12" s="29" t="str">
        <f>IF(OR(Eingaben!$G$47=0,Eingaben!$G$48=0),"",IF($B$1&lt;&gt;"","",Eingaben!G31))</f>
        <v/>
      </c>
      <c r="F12" s="22"/>
      <c r="G12" s="29"/>
      <c r="H12" s="29"/>
      <c r="I12" s="29"/>
      <c r="J12" s="22"/>
      <c r="K12" s="29"/>
      <c r="L12" s="29" t="str">
        <f>IF(OR(Eingaben!$G$47=0,Eingaben!$G$48=0),"",IF($B$1&lt;&gt;"","",Eingaben!G31))</f>
        <v/>
      </c>
      <c r="M12" s="22"/>
      <c r="N12" s="29"/>
      <c r="O12" s="29" t="str">
        <f>IF($B$1&lt;&gt;"","",Eingaben!G31)</f>
        <v/>
      </c>
      <c r="Q12" s="33" t="str">
        <f>+IF(Eingaben!$G$42&lt;=0,"",IF(D12="","",IF(B12&lt;Eingaben!$G$42,"",Berechnung!B12)))</f>
        <v/>
      </c>
    </row>
    <row r="13" spans="2:18" x14ac:dyDescent="0.2">
      <c r="B13" s="34">
        <f t="shared" ref="B13:B31" si="0">B12+1</f>
        <v>1</v>
      </c>
      <c r="D13" s="23" t="str">
        <f>IF(OR(Eingaben!G47=0,Eingaben!G48=0),"",IF($B$1&lt;&gt;"","",IF(B13&lt;=Eingaben!G$33,E12*Eingaben!G$37/12*Eingaben!G39,"")))</f>
        <v/>
      </c>
      <c r="E13" s="23" t="str">
        <f>IF(OR(Eingaben!$G$47=0,Eingaben!$G$48=0),"",IF($B$1&lt;&gt;"","",IF(B13&lt;=Eingaben!G$33,E12-D13,"")))</f>
        <v/>
      </c>
      <c r="F13" s="22"/>
      <c r="G13" s="23" t="str">
        <f>IF(OR($B$1&lt;&gt;"",$R$8&lt;&gt;"OK"),"",IF(B13&lt;=Eingaben!G$33,IF(G12="",IF(H12&lt;&gt;"",H12/(Eingaben!G$33-B13+1),""),G12),""))</f>
        <v/>
      </c>
      <c r="H13" s="23" t="str">
        <f>IF(OR($B$1&lt;&gt;"",$R$8&lt;&gt;"OK"),"",IF(B13&lt;=Eingaben!G$33,IF(H12="",IF(OR(E13&lt;=N$13,B13=Q$35),E13,""),H12-G13),""))</f>
        <v/>
      </c>
      <c r="I13" s="175" t="str">
        <f>IF(Eingaben!G31="","",IF($Q$35+1=B13,"ç",""))</f>
        <v/>
      </c>
      <c r="J13" s="22"/>
      <c r="K13" s="23" t="str">
        <f>IF($B$1&lt;&gt;"","",IF(B13&lt;=Eingaben!G$33,IF(G13="",D13,G13),""))</f>
        <v/>
      </c>
      <c r="L13" s="23" t="str">
        <f>IF(OR(Eingaben!$G$47=0,Eingaben!$G$48=0),"",IF($B$1&lt;&gt;"","",IF(B13&lt;=Eingaben!G$33,L12-K13,"")))</f>
        <v/>
      </c>
      <c r="M13" s="22"/>
      <c r="N13" s="23" t="str">
        <f>IF($B$1&lt;&gt;"","",IF(B13&lt;=Eingaben!G$33,O$12*Eingaben!G$36/12*Eingaben!G39,""))</f>
        <v/>
      </c>
      <c r="O13" s="23" t="str">
        <f>IF($B$1&lt;&gt;"","",IF(B13&lt;=Eingaben!G$33,O12-N13,""))</f>
        <v/>
      </c>
      <c r="Q13" s="34" t="str">
        <f>+IF(Eingaben!$G$42&lt;=0,"",IF(D13="","",IF(B13&lt;Eingaben!$G$42,"",Berechnung!B13)))</f>
        <v/>
      </c>
    </row>
    <row r="14" spans="2:18" x14ac:dyDescent="0.2">
      <c r="B14" s="34">
        <f t="shared" si="0"/>
        <v>2</v>
      </c>
      <c r="D14" s="23" t="str">
        <f>IF(OR(Eingaben!$G$47=0,Eingaben!$G$48=0),"",IF($B$1&lt;&gt;"","",IF(B14=Eingaben!$G$33,Berechnung!E13,IF(B14&lt;=Eingaben!G$33,E13*Eingaben!G$37,""))))</f>
        <v/>
      </c>
      <c r="E14" s="23" t="str">
        <f>IF(OR(Eingaben!$G$47=0,Eingaben!$G$48=0),"",IF($B$1&lt;&gt;"","",IF(B14&lt;=Eingaben!G$33,E13-D14,"")))</f>
        <v/>
      </c>
      <c r="F14" s="22"/>
      <c r="G14" s="23" t="str">
        <f>IF(OR($B$1&lt;&gt;"",$R$8&lt;&gt;"OK"),"",IF(B14&lt;=Eingaben!G$33,IF(G13="",IF(H13&lt;&gt;"",H13/(Eingaben!G$33-B14+1),""),G13),""))</f>
        <v/>
      </c>
      <c r="H14" s="23" t="str">
        <f>IF(OR($B$1&lt;&gt;"",$R$8&lt;&gt;"OK"),"",IF(B14&lt;=Eingaben!G$33,IF(H13="",IF(OR(E14&lt;=N$13,B14=Q$35),E14,""),H13-G14),""))</f>
        <v/>
      </c>
      <c r="I14" s="175" t="str">
        <f t="shared" ref="I14:I33" si="1">+IF($Q$35+1=B14,"ç","")</f>
        <v/>
      </c>
      <c r="J14" s="22"/>
      <c r="K14" s="23" t="str">
        <f>IF($B$1&lt;&gt;"","",IF(B14&lt;=Eingaben!G$33,IF(G14="",D14,G14),""))</f>
        <v/>
      </c>
      <c r="L14" s="23" t="str">
        <f>IF(OR(Eingaben!$G$47=0,Eingaben!$G$48=0),"",IF($B$1&lt;&gt;"","",IF(B14&lt;=Eingaben!G$33,L13-K14,"")))</f>
        <v/>
      </c>
      <c r="M14" s="22"/>
      <c r="N14" s="23" t="str">
        <f>IF($B$1&lt;&gt;"","",IF(B14=Eingaben!$G$33,Berechnung!O13,IF(B14&lt;=Eingaben!G$33,O$12*Eingaben!G$36,"")))</f>
        <v/>
      </c>
      <c r="O14" s="23" t="str">
        <f>IF($B$1&lt;&gt;"","",IF(B14&lt;=Eingaben!G$33,O13-N14,""))</f>
        <v/>
      </c>
      <c r="Q14" s="34" t="str">
        <f>+IF(Eingaben!$G$42&lt;=0,"",IF(D14="","",IF(B14&lt;Eingaben!$G$42,"",Berechnung!B14)))</f>
        <v/>
      </c>
    </row>
    <row r="15" spans="2:18" x14ac:dyDescent="0.2">
      <c r="B15" s="34">
        <f t="shared" si="0"/>
        <v>3</v>
      </c>
      <c r="D15" s="23" t="str">
        <f>IF(OR(Eingaben!$G$47=0,Eingaben!$G$48=0),"",IF($B$1&lt;&gt;"","",IF(B15=Eingaben!$G$33,Berechnung!E14,IF(B15&lt;=Eingaben!G$33,E14*Eingaben!G$37,""))))</f>
        <v/>
      </c>
      <c r="E15" s="23" t="str">
        <f>IF(OR(Eingaben!$G$47=0,Eingaben!$G$48=0),"",IF($B$1&lt;&gt;"","",IF(B15&lt;=Eingaben!G$33,E14-D15,"")))</f>
        <v/>
      </c>
      <c r="F15" s="22"/>
      <c r="G15" s="23" t="str">
        <f>IF(OR($B$1&lt;&gt;"",$R$8&lt;&gt;"OK"),"",IF(B15&lt;=Eingaben!G$33,IF(G14="",IF(H14&lt;&gt;"",H14/(Eingaben!G$33-B15+1),""),G14),""))</f>
        <v/>
      </c>
      <c r="H15" s="23" t="str">
        <f>IF(OR($B$1&lt;&gt;"",$R$8&lt;&gt;"OK"),"",IF(B15&lt;=Eingaben!G$33,IF(H14="",IF(OR(E15&lt;=N$13,B15=Q$35),E15,""),H14-G15),""))</f>
        <v/>
      </c>
      <c r="I15" s="175" t="str">
        <f t="shared" si="1"/>
        <v/>
      </c>
      <c r="J15" s="22"/>
      <c r="K15" s="23" t="str">
        <f>IF($B$1&lt;&gt;"","",IF(B15&lt;=Eingaben!G$33,IF(G15="",D15,G15),""))</f>
        <v/>
      </c>
      <c r="L15" s="23" t="str">
        <f>IF(OR(Eingaben!$G$47=0,Eingaben!$G$48=0),"",IF($B$1&lt;&gt;"","",IF(B15&lt;=Eingaben!G$33,L14-K15,"")))</f>
        <v/>
      </c>
      <c r="M15" s="22"/>
      <c r="N15" s="23" t="str">
        <f>IF($B$1&lt;&gt;"","",IF(B15=Eingaben!$G$33,Berechnung!O14,IF(B15&lt;=Eingaben!G$33,O$12*Eingaben!G$36,"")))</f>
        <v/>
      </c>
      <c r="O15" s="23" t="str">
        <f>IF($B$1&lt;&gt;"","",IF(B15&lt;=Eingaben!G$33,O14-N15,""))</f>
        <v/>
      </c>
      <c r="Q15" s="34" t="str">
        <f>+IF(Eingaben!$G$42&lt;=0,"",IF(D15="","",IF(B15&lt;Eingaben!$G$42,"",Berechnung!B15)))</f>
        <v/>
      </c>
    </row>
    <row r="16" spans="2:18" x14ac:dyDescent="0.2">
      <c r="B16" s="34">
        <f t="shared" si="0"/>
        <v>4</v>
      </c>
      <c r="D16" s="23" t="str">
        <f>IF(OR(Eingaben!$G$47=0,Eingaben!$G$48=0),"",IF($B$1&lt;&gt;"","",IF(B16=Eingaben!$G$33,Berechnung!E15,IF(B16&lt;=Eingaben!G$33,E15*Eingaben!G$37,""))))</f>
        <v/>
      </c>
      <c r="E16" s="23" t="str">
        <f>IF(OR(Eingaben!$G$47=0,Eingaben!$G$48=0),"",IF($B$1&lt;&gt;"","",IF(B16&lt;=Eingaben!G$33,E15-D16,"")))</f>
        <v/>
      </c>
      <c r="F16" s="22"/>
      <c r="G16" s="23" t="str">
        <f>IF(OR($B$1&lt;&gt;"",$R$8&lt;&gt;"OK"),"",IF(B16&lt;=Eingaben!G$33,IF(G15="",IF(H15&lt;&gt;"",H15/(Eingaben!G$33-B16+1),""),G15),""))</f>
        <v/>
      </c>
      <c r="H16" s="23" t="str">
        <f>IF(OR($B$1&lt;&gt;"",$R$8&lt;&gt;"OK"),"",IF(B16&lt;=Eingaben!G$33,IF(H15="",IF(OR(E16&lt;=N$13,B16=Q$35),E16,""),H15-G16),""))</f>
        <v/>
      </c>
      <c r="I16" s="175" t="str">
        <f t="shared" si="1"/>
        <v/>
      </c>
      <c r="J16" s="22"/>
      <c r="K16" s="23" t="str">
        <f>IF($B$1&lt;&gt;"","",IF(B16&lt;=Eingaben!G$33,IF(G16="",D16,G16),""))</f>
        <v/>
      </c>
      <c r="L16" s="23" t="str">
        <f>IF(OR(Eingaben!$G$47=0,Eingaben!$G$48=0),"",IF($B$1&lt;&gt;"","",IF(B16&lt;=Eingaben!G$33,L15-K16,"")))</f>
        <v/>
      </c>
      <c r="M16" s="22"/>
      <c r="N16" s="23" t="str">
        <f>IF($B$1&lt;&gt;"","",IF(B16=Eingaben!$G$33,Berechnung!O15,IF(B16&lt;=Eingaben!G$33,O$12*Eingaben!G$36,"")))</f>
        <v/>
      </c>
      <c r="O16" s="23" t="str">
        <f>IF($B$1&lt;&gt;"","",IF(B16&lt;=Eingaben!G$33,O15-N16,""))</f>
        <v/>
      </c>
      <c r="Q16" s="34" t="str">
        <f>+IF(Eingaben!$G$42&lt;=0,"",IF(D16="","",IF(B16&lt;Eingaben!$G$42,"",Berechnung!B16)))</f>
        <v/>
      </c>
    </row>
    <row r="17" spans="2:17" x14ac:dyDescent="0.2">
      <c r="B17" s="34">
        <f t="shared" si="0"/>
        <v>5</v>
      </c>
      <c r="D17" s="23" t="str">
        <f>IF(OR(Eingaben!$G$47=0,Eingaben!$G$48=0),"",IF($B$1&lt;&gt;"","",IF(B17=Eingaben!$G$33,Berechnung!E16,IF(B17&lt;=Eingaben!G$33,E16*Eingaben!G$37,""))))</f>
        <v/>
      </c>
      <c r="E17" s="23" t="str">
        <f>IF(OR(Eingaben!$G$47=0,Eingaben!$G$48=0),"",IF($B$1&lt;&gt;"","",IF(B17&lt;=Eingaben!G$33,E16-D17,"")))</f>
        <v/>
      </c>
      <c r="F17" s="22"/>
      <c r="G17" s="23" t="str">
        <f>IF(OR($B$1&lt;&gt;"",$R$8&lt;&gt;"OK"),"",IF(B17&lt;=Eingaben!G$33,IF(G16="",IF(H16&lt;&gt;"",H16/(Eingaben!G$33-B17+1),""),G16),""))</f>
        <v/>
      </c>
      <c r="H17" s="23" t="str">
        <f>IF(OR($B$1&lt;&gt;"",$R$8&lt;&gt;"OK"),"",IF(B17&lt;=Eingaben!G$33,IF(H16="",IF(OR(E17&lt;=N$13,B17=Q$35),E17,""),H16-G17),""))</f>
        <v/>
      </c>
      <c r="I17" s="175" t="str">
        <f t="shared" si="1"/>
        <v/>
      </c>
      <c r="J17" s="22"/>
      <c r="K17" s="23" t="str">
        <f>IF($B$1&lt;&gt;"","",IF(B17&lt;=Eingaben!G$33,IF(G17="",D17,G17),""))</f>
        <v/>
      </c>
      <c r="L17" s="23" t="str">
        <f>IF(OR(Eingaben!$G$47=0,Eingaben!$G$48=0),"",IF($B$1&lt;&gt;"","",IF(B17&lt;=Eingaben!G$33,L16-K17,"")))</f>
        <v/>
      </c>
      <c r="M17" s="22"/>
      <c r="N17" s="23" t="str">
        <f>IF($B$1&lt;&gt;"","",IF(B17=Eingaben!$G$33,Berechnung!O16,IF(B17&lt;=Eingaben!G$33,O$12*Eingaben!G$36,"")))</f>
        <v/>
      </c>
      <c r="O17" s="23" t="str">
        <f>IF($B$1&lt;&gt;"","",IF(B17&lt;=Eingaben!G$33,O16-N17,""))</f>
        <v/>
      </c>
      <c r="Q17" s="34" t="str">
        <f>+IF(Eingaben!$G$42&lt;=0,"",IF(D17="","",IF(B17&lt;Eingaben!$G$42,"",Berechnung!B17)))</f>
        <v/>
      </c>
    </row>
    <row r="18" spans="2:17" x14ac:dyDescent="0.2">
      <c r="B18" s="34">
        <f t="shared" si="0"/>
        <v>6</v>
      </c>
      <c r="D18" s="23" t="str">
        <f>IF(OR(Eingaben!$G$47=0,Eingaben!$G$48=0),"",IF($B$1&lt;&gt;"","",IF(B18=Eingaben!$G$33,Berechnung!E17,IF(B18&lt;=Eingaben!G$33,E17*Eingaben!G$37,""))))</f>
        <v/>
      </c>
      <c r="E18" s="23" t="str">
        <f>IF(OR(Eingaben!$G$47=0,Eingaben!$G$48=0),"",IF($B$1&lt;&gt;"","",IF(B18&lt;=Eingaben!G$33,E17-D18,"")))</f>
        <v/>
      </c>
      <c r="F18" s="22"/>
      <c r="G18" s="23" t="str">
        <f>IF(OR($B$1&lt;&gt;"",$R$8&lt;&gt;"OK"),"",IF(B18&lt;=Eingaben!G$33,IF(G17="",IF(H17&lt;&gt;"",H17/(Eingaben!G$33-B18+1),""),G17),""))</f>
        <v/>
      </c>
      <c r="H18" s="23" t="str">
        <f>IF(OR($B$1&lt;&gt;"",$R$8&lt;&gt;"OK"),"",IF(B18&lt;=Eingaben!G$33,IF(H17="",IF(OR(E18&lt;=N$13,B18=Q$35),E18,""),H17-G18),""))</f>
        <v/>
      </c>
      <c r="I18" s="175" t="str">
        <f t="shared" si="1"/>
        <v/>
      </c>
      <c r="J18" s="22"/>
      <c r="K18" s="23" t="str">
        <f>IF($B$1&lt;&gt;"","",IF(B18&lt;=Eingaben!G$33,IF(G18="",D18,G18),""))</f>
        <v/>
      </c>
      <c r="L18" s="23" t="str">
        <f>IF(OR(Eingaben!$G$47=0,Eingaben!$G$48=0),"",IF($B$1&lt;&gt;"","",IF(B18&lt;=Eingaben!G$33,L17-K18,"")))</f>
        <v/>
      </c>
      <c r="M18" s="22"/>
      <c r="N18" s="23" t="str">
        <f>IF($B$1&lt;&gt;"","",IF(B18=Eingaben!$G$33,Berechnung!O17,IF(B18&lt;=Eingaben!G$33,O$12*Eingaben!G$36,"")))</f>
        <v/>
      </c>
      <c r="O18" s="23" t="str">
        <f>IF($B$1&lt;&gt;"","",IF(B18&lt;=Eingaben!G$33,O17-N18,""))</f>
        <v/>
      </c>
      <c r="Q18" s="34" t="str">
        <f>+IF(Eingaben!$G$42&lt;=0,"",IF(D18="","",IF(B18&lt;Eingaben!$G$42,"",Berechnung!B18)))</f>
        <v/>
      </c>
    </row>
    <row r="19" spans="2:17" x14ac:dyDescent="0.2">
      <c r="B19" s="34">
        <f t="shared" si="0"/>
        <v>7</v>
      </c>
      <c r="D19" s="23" t="str">
        <f>IF(OR(Eingaben!$G$47=0,Eingaben!$G$48=0),"",IF($B$1&lt;&gt;"","",IF(B19=Eingaben!$G$33,Berechnung!E18,IF(B19&lt;=Eingaben!G$33,E18*Eingaben!G$37,""))))</f>
        <v/>
      </c>
      <c r="E19" s="23" t="str">
        <f>IF(OR(Eingaben!$G$47=0,Eingaben!$G$48=0),"",IF($B$1&lt;&gt;"","",IF(B19&lt;=Eingaben!G$33,E18-D19,"")))</f>
        <v/>
      </c>
      <c r="F19" s="22"/>
      <c r="G19" s="23" t="str">
        <f>IF(OR($B$1&lt;&gt;"",$R$8&lt;&gt;"OK"),"",IF(B19&lt;=Eingaben!G$33,IF(G18="",IF(H18&lt;&gt;"",H18/(Eingaben!G$33-B19+1),""),G18),""))</f>
        <v/>
      </c>
      <c r="H19" s="23" t="str">
        <f>IF(OR($B$1&lt;&gt;"",$R$8&lt;&gt;"OK"),"",IF(B19&lt;=Eingaben!G$33,IF(H18="",IF(OR(E19&lt;=N$13,B19=Q$35),E19,""),H18-G19),""))</f>
        <v/>
      </c>
      <c r="I19" s="175" t="str">
        <f t="shared" si="1"/>
        <v/>
      </c>
      <c r="J19" s="22"/>
      <c r="K19" s="23" t="str">
        <f>IF($B$1&lt;&gt;"","",IF(B19&lt;=Eingaben!G$33,IF(G19="",D19,G19),""))</f>
        <v/>
      </c>
      <c r="L19" s="23" t="str">
        <f>IF(OR(Eingaben!$G$47=0,Eingaben!$G$48=0),"",IF($B$1&lt;&gt;"","",IF(B19&lt;=Eingaben!G$33,L18-K19,"")))</f>
        <v/>
      </c>
      <c r="M19" s="22"/>
      <c r="N19" s="23" t="str">
        <f>IF($B$1&lt;&gt;"","",IF(B19=Eingaben!$G$33,Berechnung!O18,IF(B19&lt;=Eingaben!G$33,O$12*Eingaben!G$36,"")))</f>
        <v/>
      </c>
      <c r="O19" s="23" t="str">
        <f>IF($B$1&lt;&gt;"","",IF(B19&lt;=Eingaben!G$33,O18-N19,""))</f>
        <v/>
      </c>
      <c r="Q19" s="34" t="str">
        <f>+IF(Eingaben!$G$42&lt;=0,"",IF(D19="","",IF(B19&lt;Eingaben!$G$42,"",Berechnung!B19)))</f>
        <v/>
      </c>
    </row>
    <row r="20" spans="2:17" x14ac:dyDescent="0.2">
      <c r="B20" s="34">
        <f t="shared" si="0"/>
        <v>8</v>
      </c>
      <c r="D20" s="23" t="str">
        <f>IF(OR(Eingaben!$G$47=0,Eingaben!$G$48=0),"",IF($B$1&lt;&gt;"","",IF(B20=Eingaben!$G$33,Berechnung!E19,IF(B20&lt;=Eingaben!G$33,E19*Eingaben!G$37,""))))</f>
        <v/>
      </c>
      <c r="E20" s="23" t="str">
        <f>IF(OR(Eingaben!$G$47=0,Eingaben!$G$48=0),"",IF($B$1&lt;&gt;"","",IF(B20&lt;=Eingaben!G$33,E19-D20,"")))</f>
        <v/>
      </c>
      <c r="F20" s="22"/>
      <c r="G20" s="23" t="str">
        <f>IF(OR($B$1&lt;&gt;"",$R$8&lt;&gt;"OK"),"",IF(B20&lt;=Eingaben!G$33,IF(G19="",IF(H19&lt;&gt;"",H19/(Eingaben!G$33-B20+1),""),G19),""))</f>
        <v/>
      </c>
      <c r="H20" s="23" t="str">
        <f>IF(OR($B$1&lt;&gt;"",$R$8&lt;&gt;"OK"),"",IF(B20&lt;=Eingaben!G$33,IF(H19="",IF(OR(E20&lt;=N$13,B20=Q$35),E20,""),H19-G20),""))</f>
        <v/>
      </c>
      <c r="I20" s="175" t="str">
        <f t="shared" si="1"/>
        <v/>
      </c>
      <c r="J20" s="22"/>
      <c r="K20" s="23" t="str">
        <f>IF($B$1&lt;&gt;"","",IF(B20&lt;=Eingaben!G$33,IF(G20="",D20,G20),""))</f>
        <v/>
      </c>
      <c r="L20" s="23" t="str">
        <f>IF(OR(Eingaben!$G$47=0,Eingaben!$G$48=0),"",IF($B$1&lt;&gt;"","",IF(B20&lt;=Eingaben!G$33,L19-K20,"")))</f>
        <v/>
      </c>
      <c r="M20" s="22"/>
      <c r="N20" s="23" t="str">
        <f>IF($B$1&lt;&gt;"","",IF(B20=Eingaben!$G$33,Berechnung!O19,IF(B20&lt;=Eingaben!G$33,O$12*Eingaben!G$36,"")))</f>
        <v/>
      </c>
      <c r="O20" s="23" t="str">
        <f>IF($B$1&lt;&gt;"","",IF(B20&lt;=Eingaben!G$33,O19-N20,""))</f>
        <v/>
      </c>
      <c r="Q20" s="34" t="str">
        <f>+IF(Eingaben!$G$42&lt;=0,"",IF(D20="","",IF(B20&lt;Eingaben!$G$42,"",Berechnung!B20)))</f>
        <v/>
      </c>
    </row>
    <row r="21" spans="2:17" x14ac:dyDescent="0.2">
      <c r="B21" s="34">
        <f t="shared" si="0"/>
        <v>9</v>
      </c>
      <c r="D21" s="23" t="str">
        <f>IF(OR(Eingaben!$G$47=0,Eingaben!$G$48=0),"",IF($B$1&lt;&gt;"","",IF(B21=Eingaben!$G$33,Berechnung!E20,IF(B21&lt;=Eingaben!G$33,E20*Eingaben!G$37,""))))</f>
        <v/>
      </c>
      <c r="E21" s="23" t="str">
        <f>IF(OR(Eingaben!$G$47=0,Eingaben!$G$48=0),"",IF($B$1&lt;&gt;"","",IF(B21&lt;=Eingaben!G$33,E20-D21,"")))</f>
        <v/>
      </c>
      <c r="F21" s="22"/>
      <c r="G21" s="23" t="str">
        <f>IF(OR($B$1&lt;&gt;"",$R$8&lt;&gt;"OK"),"",IF(B21&lt;=Eingaben!G$33,IF(G20="",IF(H20&lt;&gt;"",H20/(Eingaben!G$33-B21+1),""),G20),""))</f>
        <v/>
      </c>
      <c r="H21" s="23" t="str">
        <f>IF(OR($B$1&lt;&gt;"",$R$8&lt;&gt;"OK"),"",IF(B21&lt;=Eingaben!G$33,IF(H20="",IF(OR(E21&lt;=N$13,B21=Q$35),E21,""),H20-G21),""))</f>
        <v/>
      </c>
      <c r="I21" s="175" t="str">
        <f t="shared" si="1"/>
        <v/>
      </c>
      <c r="J21" s="22"/>
      <c r="K21" s="23" t="str">
        <f>IF($B$1&lt;&gt;"","",IF(B21&lt;=Eingaben!G$33,IF(G21="",D21,G21),""))</f>
        <v/>
      </c>
      <c r="L21" s="23" t="str">
        <f>IF(OR(Eingaben!$G$47=0,Eingaben!$G$48=0),"",IF($B$1&lt;&gt;"","",IF(B21&lt;=Eingaben!G$33,L20-K21,"")))</f>
        <v/>
      </c>
      <c r="M21" s="22"/>
      <c r="N21" s="23" t="str">
        <f>IF($B$1&lt;&gt;"","",IF(B21=Eingaben!$G$33,Berechnung!O20,IF(B21&lt;=Eingaben!G$33,O$12*Eingaben!G$36,"")))</f>
        <v/>
      </c>
      <c r="O21" s="23" t="str">
        <f>IF($B$1&lt;&gt;"","",IF(B21&lt;=Eingaben!G$33,O20-N21,""))</f>
        <v/>
      </c>
      <c r="Q21" s="34" t="str">
        <f>+IF(Eingaben!$G$42&lt;=0,"",IF(D21="","",IF(B21&lt;Eingaben!$G$42,"",Berechnung!B21)))</f>
        <v/>
      </c>
    </row>
    <row r="22" spans="2:17" x14ac:dyDescent="0.2">
      <c r="B22" s="34">
        <f t="shared" si="0"/>
        <v>10</v>
      </c>
      <c r="D22" s="23" t="str">
        <f>IF(OR(Eingaben!$G$47=0,Eingaben!$G$48=0),"",IF($B$1&lt;&gt;"","",IF(B22=Eingaben!$G$33,Berechnung!E21,IF(B22&lt;=Eingaben!G$33,E21*Eingaben!G$37,""))))</f>
        <v/>
      </c>
      <c r="E22" s="23" t="str">
        <f>IF(OR(Eingaben!$G$47=0,Eingaben!$G$48=0),"",IF($B$1&lt;&gt;"","",IF(B22&lt;=Eingaben!G$33,E21-D22,"")))</f>
        <v/>
      </c>
      <c r="F22" s="22"/>
      <c r="G22" s="23" t="str">
        <f>IF(OR($B$1&lt;&gt;"",$R$8&lt;&gt;"OK"),"",IF(B22&lt;=Eingaben!G$33,IF(G21="",IF(H21&lt;&gt;"",H21/(Eingaben!G$33-B22+1),""),G21),""))</f>
        <v/>
      </c>
      <c r="H22" s="23" t="str">
        <f>IF(OR($B$1&lt;&gt;"",$R$8&lt;&gt;"OK"),"",IF(B22&lt;=Eingaben!G$33,IF(H21="",IF(OR(E22&lt;=N$13,B22=Q$35),E22,""),H21-G22),""))</f>
        <v/>
      </c>
      <c r="I22" s="175" t="str">
        <f t="shared" si="1"/>
        <v/>
      </c>
      <c r="J22" s="22"/>
      <c r="K22" s="23" t="str">
        <f>IF($B$1&lt;&gt;"","",IF(B22&lt;=Eingaben!G$33,IF(G22="",D22,G22),""))</f>
        <v/>
      </c>
      <c r="L22" s="23" t="str">
        <f>IF(OR(Eingaben!$G$47=0,Eingaben!$G$48=0),"",IF($B$1&lt;&gt;"","",IF(B22&lt;=Eingaben!G$33,L21-K22,"")))</f>
        <v/>
      </c>
      <c r="M22" s="22"/>
      <c r="N22" s="23" t="str">
        <f>IF($B$1&lt;&gt;"","",IF(B22=Eingaben!$G$33,Berechnung!O21,IF(B22&lt;=Eingaben!G$33,O$12*Eingaben!G$36,"")))</f>
        <v/>
      </c>
      <c r="O22" s="23" t="str">
        <f>IF($B$1&lt;&gt;"","",IF(B22&lt;=Eingaben!G$33,O21-N22,""))</f>
        <v/>
      </c>
      <c r="Q22" s="34" t="str">
        <f>+IF(Eingaben!$G$42&lt;=0,"",IF(D22="","",IF(B22&lt;Eingaben!$G$42,"",Berechnung!B22)))</f>
        <v/>
      </c>
    </row>
    <row r="23" spans="2:17" x14ac:dyDescent="0.2">
      <c r="B23" s="34">
        <f t="shared" si="0"/>
        <v>11</v>
      </c>
      <c r="D23" s="23" t="str">
        <f>IF(OR(Eingaben!$G$47=0,Eingaben!$G$48=0),"",IF($B$1&lt;&gt;"","",IF(B23=Eingaben!$G$33,Berechnung!E22,IF(B23&lt;=Eingaben!G$33,E22*Eingaben!G$37,""))))</f>
        <v/>
      </c>
      <c r="E23" s="23" t="str">
        <f>IF(OR(Eingaben!$G$47=0,Eingaben!$G$48=0),"",IF($B$1&lt;&gt;"","",IF(B23&lt;=Eingaben!G$33,E22-D23,"")))</f>
        <v/>
      </c>
      <c r="F23" s="22"/>
      <c r="G23" s="23" t="str">
        <f>IF(OR($B$1&lt;&gt;"",$R$8&lt;&gt;"OK"),"",IF(B23&lt;=Eingaben!G$33,IF(G22="",IF(H22&lt;&gt;"",H22/(Eingaben!G$33-B23+1),""),G22),""))</f>
        <v/>
      </c>
      <c r="H23" s="23" t="str">
        <f>IF(OR($B$1&lt;&gt;"",$R$8&lt;&gt;"OK"),"",IF(B23&lt;=Eingaben!G$33,IF(H22="",IF(OR(E23&lt;=N$13,B23=Q$35),E23,""),H22-G23),""))</f>
        <v/>
      </c>
      <c r="I23" s="175" t="str">
        <f t="shared" si="1"/>
        <v/>
      </c>
      <c r="J23" s="22"/>
      <c r="K23" s="23" t="str">
        <f>IF($B$1&lt;&gt;"","",IF(B23&lt;=Eingaben!G$33,IF(G23="",D23,G23),""))</f>
        <v/>
      </c>
      <c r="L23" s="23" t="str">
        <f>IF(OR(Eingaben!$G$47=0,Eingaben!$G$48=0),"",IF($B$1&lt;&gt;"","",IF(B23&lt;=Eingaben!G$33,L22-K23,"")))</f>
        <v/>
      </c>
      <c r="M23" s="22"/>
      <c r="N23" s="23" t="str">
        <f>IF($B$1&lt;&gt;"","",IF(B23=Eingaben!$G$33,Berechnung!O22,IF(B23&lt;=Eingaben!G$33,O$12*Eingaben!G$36,"")))</f>
        <v/>
      </c>
      <c r="O23" s="23" t="str">
        <f>IF($B$1&lt;&gt;"","",IF(B23&lt;=Eingaben!G$33,O22-N23,""))</f>
        <v/>
      </c>
      <c r="Q23" s="34" t="str">
        <f>+IF(Eingaben!$G$42&lt;=0,"",IF(D23="","",IF(B23&lt;Eingaben!$G$42,"",Berechnung!B23)))</f>
        <v/>
      </c>
    </row>
    <row r="24" spans="2:17" x14ac:dyDescent="0.2">
      <c r="B24" s="34">
        <f t="shared" si="0"/>
        <v>12</v>
      </c>
      <c r="D24" s="23" t="str">
        <f>IF(OR(Eingaben!$G$47=0,Eingaben!$G$48=0),"",IF($B$1&lt;&gt;"","",IF(B24=Eingaben!$G$33,Berechnung!E23,IF(B24&lt;=Eingaben!G$33,E23*Eingaben!G$37,""))))</f>
        <v/>
      </c>
      <c r="E24" s="23" t="str">
        <f>IF(OR(Eingaben!$G$47=0,Eingaben!$G$48=0),"",IF($B$1&lt;&gt;"","",IF(B24&lt;=Eingaben!G$33,E23-D24,"")))</f>
        <v/>
      </c>
      <c r="F24" s="22"/>
      <c r="G24" s="23" t="str">
        <f>IF(OR($B$1&lt;&gt;"",$R$8&lt;&gt;"OK"),"",IF(B24&lt;=Eingaben!G$33,IF(G23="",IF(H23&lt;&gt;"",H23/(Eingaben!G$33-B24+1),""),G23),""))</f>
        <v/>
      </c>
      <c r="H24" s="23" t="str">
        <f>IF(OR($B$1&lt;&gt;"",$R$8&lt;&gt;"OK"),"",IF(B24&lt;=Eingaben!G$33,IF(H23="",IF(OR(E24&lt;=N$13,B24=Q$35),E24,""),H23-G24),""))</f>
        <v/>
      </c>
      <c r="I24" s="175" t="str">
        <f t="shared" si="1"/>
        <v/>
      </c>
      <c r="J24" s="22"/>
      <c r="K24" s="23" t="str">
        <f>IF($B$1&lt;&gt;"","",IF(B24&lt;=Eingaben!G$33,IF(G24="",D24,G24),""))</f>
        <v/>
      </c>
      <c r="L24" s="23" t="str">
        <f>IF(OR(Eingaben!$G$47=0,Eingaben!$G$48=0),"",IF($B$1&lt;&gt;"","",IF(B24&lt;=Eingaben!G$33,L23-K24,"")))</f>
        <v/>
      </c>
      <c r="M24" s="22"/>
      <c r="N24" s="23" t="str">
        <f>IF($B$1&lt;&gt;"","",IF(B24=Eingaben!$G$33,Berechnung!O23,IF(B24&lt;=Eingaben!G$33,O$12*Eingaben!G$36,"")))</f>
        <v/>
      </c>
      <c r="O24" s="23" t="str">
        <f>IF($B$1&lt;&gt;"","",IF(B24&lt;=Eingaben!G$33,O23-N24,""))</f>
        <v/>
      </c>
      <c r="Q24" s="34" t="str">
        <f>+IF(Eingaben!$G$42&lt;=0,"",IF(D24="","",IF(B24&lt;Eingaben!$G$42,"",Berechnung!B24)))</f>
        <v/>
      </c>
    </row>
    <row r="25" spans="2:17" x14ac:dyDescent="0.2">
      <c r="B25" s="34">
        <f t="shared" si="0"/>
        <v>13</v>
      </c>
      <c r="C25" s="174">
        <v>3</v>
      </c>
      <c r="D25" s="23" t="str">
        <f>IF(OR(Eingaben!$G$47=0,Eingaben!$G$48=0),"",IF($B$1&lt;&gt;"","",IF(B25=Eingaben!$G$33,Berechnung!E24,IF(B25&lt;=Eingaben!G$33,E24*Eingaben!G$37,""))))</f>
        <v/>
      </c>
      <c r="E25" s="23" t="str">
        <f>IF(OR(Eingaben!$G$47=0,Eingaben!$G$48=0),"",IF($B$1&lt;&gt;"","",IF(B25&lt;=Eingaben!G$33,E24-D25,"")))</f>
        <v/>
      </c>
      <c r="F25" s="22"/>
      <c r="G25" s="23" t="str">
        <f>IF(OR($B$1&lt;&gt;"",$R$8&lt;&gt;"OK"),"",IF(B25&lt;=Eingaben!G$33,IF(G24="",IF(H24&lt;&gt;"",H24/(Eingaben!G$33-B25+1),""),G24),""))</f>
        <v/>
      </c>
      <c r="H25" s="23" t="str">
        <f>IF(OR($B$1&lt;&gt;"",$R$8&lt;&gt;"OK"),"",IF(B25&lt;=Eingaben!G$33,IF(H24="",IF(OR(E25&lt;=N$13,B25=Q$35),E25,""),H24-G25),""))</f>
        <v/>
      </c>
      <c r="I25" s="175" t="str">
        <f t="shared" si="1"/>
        <v/>
      </c>
      <c r="J25" s="22"/>
      <c r="K25" s="23" t="str">
        <f>IF($B$1&lt;&gt;"","",IF(B25&lt;=Eingaben!G$33,IF(G25="",D25,G25),""))</f>
        <v/>
      </c>
      <c r="L25" s="23" t="str">
        <f>IF(OR(Eingaben!$G$47=0,Eingaben!$G$48=0),"",IF($B$1&lt;&gt;"","",IF(B25&lt;=Eingaben!G$33,L24-K25,"")))</f>
        <v/>
      </c>
      <c r="M25" s="22"/>
      <c r="N25" s="23" t="str">
        <f>IF($B$1&lt;&gt;"","",IF(B25=Eingaben!$G$33,Berechnung!O24,IF(B25&lt;=Eingaben!G$33,O$12*Eingaben!G$36,"")))</f>
        <v/>
      </c>
      <c r="O25" s="23" t="str">
        <f>IF($B$1&lt;&gt;"","",IF(B25&lt;=Eingaben!G$33,O24-N25,""))</f>
        <v/>
      </c>
      <c r="Q25" s="34" t="str">
        <f>+IF(Eingaben!$G$42&lt;=0,"",IF(D25="","",IF(B25&lt;Eingaben!$G$42,"",Berechnung!B25)))</f>
        <v/>
      </c>
    </row>
    <row r="26" spans="2:17" x14ac:dyDescent="0.2">
      <c r="B26" s="34">
        <f t="shared" si="0"/>
        <v>14</v>
      </c>
      <c r="D26" s="23" t="str">
        <f>IF(OR(Eingaben!$G$47=0,Eingaben!$G$48=0),"",IF($B$1&lt;&gt;"","",IF(B26=Eingaben!$G$33,Berechnung!E25,IF(B26&lt;=Eingaben!G$33,E25*Eingaben!G$37,""))))</f>
        <v/>
      </c>
      <c r="E26" s="23" t="str">
        <f>IF(OR(Eingaben!$G$47=0,Eingaben!$G$48=0),"",IF($B$1&lt;&gt;"","",IF(B26&lt;=Eingaben!G$33,E25-D26,"")))</f>
        <v/>
      </c>
      <c r="F26" s="22"/>
      <c r="G26" s="23" t="str">
        <f>IF(OR($B$1&lt;&gt;"",$R$8&lt;&gt;"OK"),"",IF(B26&lt;=Eingaben!G$33,IF(G25="",IF(H25&lt;&gt;"",H25/(Eingaben!G$33-B26+1),""),G25),""))</f>
        <v/>
      </c>
      <c r="H26" s="23" t="str">
        <f>IF(OR($B$1&lt;&gt;"",$R$8&lt;&gt;"OK"),"",IF(B26&lt;=Eingaben!G$33,IF(H25="",IF(OR(E26&lt;=N$13,B26=Q$35),E26,""),H25-G26),""))</f>
        <v/>
      </c>
      <c r="I26" s="175" t="str">
        <f t="shared" si="1"/>
        <v/>
      </c>
      <c r="J26" s="22"/>
      <c r="K26" s="23" t="str">
        <f>IF($B$1&lt;&gt;"","",IF(B26&lt;=Eingaben!G$33,IF(G26="",D26,G26),""))</f>
        <v/>
      </c>
      <c r="L26" s="23" t="str">
        <f>IF(OR(Eingaben!$G$47=0,Eingaben!$G$48=0),"",IF($B$1&lt;&gt;"","",IF(B26&lt;=Eingaben!G$33,L25-K26,"")))</f>
        <v/>
      </c>
      <c r="M26" s="22"/>
      <c r="N26" s="23" t="str">
        <f>IF($B$1&lt;&gt;"","",IF(B26=Eingaben!$G$33,Berechnung!O25,IF(B26&lt;=Eingaben!G$33,O$12*Eingaben!G$36,"")))</f>
        <v/>
      </c>
      <c r="O26" s="23" t="str">
        <f>IF($B$1&lt;&gt;"","",IF(B26&lt;=Eingaben!G$33,O25-N26,""))</f>
        <v/>
      </c>
      <c r="Q26" s="34" t="str">
        <f>+IF(Eingaben!$G$42&lt;=0,"",IF(D26="","",IF(B26&lt;Eingaben!$G$42,"",Berechnung!B26)))</f>
        <v/>
      </c>
    </row>
    <row r="27" spans="2:17" x14ac:dyDescent="0.2">
      <c r="B27" s="34">
        <f t="shared" si="0"/>
        <v>15</v>
      </c>
      <c r="C27" s="174">
        <v>0.3</v>
      </c>
      <c r="D27" s="23" t="str">
        <f>IF(OR(Eingaben!$G$47=0,Eingaben!$G$48=0),"",IF($B$1&lt;&gt;"","",IF(B27=Eingaben!$G$33,Berechnung!E26,IF(B27&lt;=Eingaben!G$33,E26*Eingaben!G$37,""))))</f>
        <v/>
      </c>
      <c r="E27" s="23" t="str">
        <f>IF(OR(Eingaben!$G$47=0,Eingaben!$G$48=0),"",IF($B$1&lt;&gt;"","",IF(B27&lt;=Eingaben!G$33,E26-D27,"")))</f>
        <v/>
      </c>
      <c r="F27" s="22"/>
      <c r="G27" s="23" t="str">
        <f>IF(OR($B$1&lt;&gt;"",$R$8&lt;&gt;"OK"),"",IF(B27&lt;=Eingaben!G$33,IF(G26="",IF(H26&lt;&gt;"",H26/(Eingaben!G$33-B27+1),""),G26),""))</f>
        <v/>
      </c>
      <c r="H27" s="23" t="str">
        <f>IF(OR($B$1&lt;&gt;"",$R$8&lt;&gt;"OK"),"",IF(B27&lt;=Eingaben!G$33,IF(H26="",IF(OR(E27&lt;=N$13,B27=Q$35),E27,""),H26-G27),""))</f>
        <v/>
      </c>
      <c r="I27" s="175" t="str">
        <f t="shared" si="1"/>
        <v/>
      </c>
      <c r="J27" s="22"/>
      <c r="K27" s="23" t="str">
        <f>IF($B$1&lt;&gt;"","",IF(B27&lt;=Eingaben!G$33,IF(G27="",D27,G27),""))</f>
        <v/>
      </c>
      <c r="L27" s="23" t="str">
        <f>IF(OR(Eingaben!$G$47=0,Eingaben!$G$48=0),"",IF($B$1&lt;&gt;"","",IF(B27&lt;=Eingaben!G$33,L26-K27,"")))</f>
        <v/>
      </c>
      <c r="M27" s="22"/>
      <c r="N27" s="23" t="str">
        <f>IF($B$1&lt;&gt;"","",IF(B27=Eingaben!$G$33,Berechnung!O26,IF(B27&lt;=Eingaben!G$33,O$12*Eingaben!G$36,"")))</f>
        <v/>
      </c>
      <c r="O27" s="23" t="str">
        <f>IF($B$1&lt;&gt;"","",IF(B27&lt;=Eingaben!G$33,O26-N27,""))</f>
        <v/>
      </c>
      <c r="Q27" s="34" t="str">
        <f>+IF(Eingaben!$G$42&lt;=0,"",IF(D27="","",IF(B27&lt;Eingaben!$G$42,"",Berechnung!B27)))</f>
        <v/>
      </c>
    </row>
    <row r="28" spans="2:17" x14ac:dyDescent="0.2">
      <c r="B28" s="34">
        <f t="shared" si="0"/>
        <v>16</v>
      </c>
      <c r="D28" s="23" t="str">
        <f>IF(OR(Eingaben!$G$47=0,Eingaben!$G$48=0),"",IF($B$1&lt;&gt;"","",IF(B28=Eingaben!$G$33,Berechnung!E27,IF(B28&lt;=Eingaben!G$33,E27*Eingaben!G$37,""))))</f>
        <v/>
      </c>
      <c r="E28" s="23" t="str">
        <f>IF(OR(Eingaben!$G$47=0,Eingaben!$G$48=0),"",IF($B$1&lt;&gt;"","",IF(B28&lt;=Eingaben!G$33,E27-D28,"")))</f>
        <v/>
      </c>
      <c r="F28" s="22"/>
      <c r="G28" s="23" t="str">
        <f>IF(OR($B$1&lt;&gt;"",$R$8&lt;&gt;"OK"),"",IF(B28&lt;=Eingaben!G$33,IF(G27="",IF(H27&lt;&gt;"",H27/(Eingaben!G$33-B28+1),""),G27),""))</f>
        <v/>
      </c>
      <c r="H28" s="23" t="str">
        <f>IF(OR($B$1&lt;&gt;"",$R$8&lt;&gt;"OK"),"",IF(B28&lt;=Eingaben!G$33,IF(H27="",IF(OR(E28&lt;=N$13,B28=Q$35),E28,""),H27-G28),""))</f>
        <v/>
      </c>
      <c r="I28" s="175" t="str">
        <f t="shared" si="1"/>
        <v/>
      </c>
      <c r="J28" s="22"/>
      <c r="K28" s="23" t="str">
        <f>IF($B$1&lt;&gt;"","",IF(B28&lt;=Eingaben!G$33,IF(G28="",D28,G28),""))</f>
        <v/>
      </c>
      <c r="L28" s="23" t="str">
        <f>IF(OR(Eingaben!$G$47=0,Eingaben!$G$48=0),"",IF($B$1&lt;&gt;"","",IF(B28&lt;=Eingaben!G$33,L27-K28,"")))</f>
        <v/>
      </c>
      <c r="M28" s="22"/>
      <c r="N28" s="23" t="str">
        <f>IF($B$1&lt;&gt;"","",IF(B28=Eingaben!$G$33,Berechnung!O27,IF(B28&lt;=Eingaben!G$33,O$12*Eingaben!G$36,"")))</f>
        <v/>
      </c>
      <c r="O28" s="23" t="str">
        <f>IF($B$1&lt;&gt;"","",IF(B28&lt;=Eingaben!G$33,O27-N28,""))</f>
        <v/>
      </c>
      <c r="Q28" s="34" t="str">
        <f>+IF(Eingaben!$G$42&lt;=0,"",IF(D28="","",IF(B28&lt;Eingaben!$G$42,"",Berechnung!B28)))</f>
        <v/>
      </c>
    </row>
    <row r="29" spans="2:17" x14ac:dyDescent="0.2">
      <c r="B29" s="34">
        <f t="shared" si="0"/>
        <v>17</v>
      </c>
      <c r="D29" s="23" t="str">
        <f>IF(OR(Eingaben!$G$47=0,Eingaben!$G$48=0),"",IF($B$1&lt;&gt;"","",IF(B29=Eingaben!$G$33,Berechnung!E28,IF(B29&lt;=Eingaben!G$33,E28*Eingaben!G$37,""))))</f>
        <v/>
      </c>
      <c r="E29" s="23" t="str">
        <f>IF(OR(Eingaben!$G$47=0,Eingaben!$G$48=0),"",IF($B$1&lt;&gt;"","",IF(B29&lt;=Eingaben!G$33,E28-D29,"")))</f>
        <v/>
      </c>
      <c r="F29" s="22"/>
      <c r="G29" s="23" t="str">
        <f>IF(OR($B$1&lt;&gt;"",$R$8&lt;&gt;"OK"),"",IF(B29&lt;=Eingaben!G$33,IF(G28="",IF(H28&lt;&gt;"",H28/(Eingaben!G$33-B29+1),""),G28),""))</f>
        <v/>
      </c>
      <c r="H29" s="23" t="str">
        <f>IF(OR($B$1&lt;&gt;"",$R$8&lt;&gt;"OK"),"",IF(B29&lt;=Eingaben!G$33,IF(H28="",IF(OR(E29&lt;=N$13,B29=Q$35),E29,""),H28-G29),""))</f>
        <v/>
      </c>
      <c r="I29" s="175" t="str">
        <f t="shared" si="1"/>
        <v/>
      </c>
      <c r="J29" s="22"/>
      <c r="K29" s="23" t="str">
        <f>IF($B$1&lt;&gt;"","",IF(B29&lt;=Eingaben!G$33,IF(G29="",D29,G29),""))</f>
        <v/>
      </c>
      <c r="L29" s="23" t="str">
        <f>IF(OR(Eingaben!$G$47=0,Eingaben!$G$48=0),"",IF($B$1&lt;&gt;"","",IF(B29&lt;=Eingaben!G$33,L28-K29,"")))</f>
        <v/>
      </c>
      <c r="M29" s="22"/>
      <c r="N29" s="23" t="str">
        <f>IF($B$1&lt;&gt;"","",IF(B29=Eingaben!$G$33,Berechnung!O28,IF(B29&lt;=Eingaben!G$33,O$12*Eingaben!G$36,"")))</f>
        <v/>
      </c>
      <c r="O29" s="23" t="str">
        <f>IF($B$1&lt;&gt;"","",IF(B29&lt;=Eingaben!G$33,O28-N29,""))</f>
        <v/>
      </c>
      <c r="Q29" s="34" t="str">
        <f>+IF(Eingaben!$G$42&lt;=0,"",IF(D29="","",IF(B29&lt;Eingaben!$G$42,"",Berechnung!B29)))</f>
        <v/>
      </c>
    </row>
    <row r="30" spans="2:17" x14ac:dyDescent="0.2">
      <c r="B30" s="34">
        <f t="shared" si="0"/>
        <v>18</v>
      </c>
      <c r="D30" s="23" t="str">
        <f>IF(OR(Eingaben!$G$47=0,Eingaben!$G$48=0),"",IF($B$1&lt;&gt;"","",IF(B30=Eingaben!$G$33,Berechnung!E29,IF(B30&lt;=Eingaben!G$33,E29*Eingaben!G$37,""))))</f>
        <v/>
      </c>
      <c r="E30" s="23" t="str">
        <f>IF(OR(Eingaben!$G$47=0,Eingaben!$G$48=0),"",IF($B$1&lt;&gt;"","",IF(B30&lt;=Eingaben!G$33,E29-D30,"")))</f>
        <v/>
      </c>
      <c r="F30" s="22"/>
      <c r="G30" s="23" t="str">
        <f>IF(OR($B$1&lt;&gt;"",$R$8&lt;&gt;"OK"),"",IF(B30&lt;=Eingaben!G$33,IF(G29="",IF(H29&lt;&gt;"",H29/(Eingaben!G$33-B30+1),""),G29),""))</f>
        <v/>
      </c>
      <c r="H30" s="23" t="str">
        <f>IF(OR($B$1&lt;&gt;"",$R$8&lt;&gt;"OK"),"",IF(B30&lt;=Eingaben!G$33,IF(H29="",IF(OR(E30&lt;=N$13,B30=Q$35),E30,""),H29-G30),""))</f>
        <v/>
      </c>
      <c r="I30" s="175" t="str">
        <f t="shared" si="1"/>
        <v/>
      </c>
      <c r="J30" s="22"/>
      <c r="K30" s="23" t="str">
        <f>IF($B$1&lt;&gt;"","",IF(B30&lt;=Eingaben!G$33,IF(G30="",D30,G30),""))</f>
        <v/>
      </c>
      <c r="L30" s="23" t="str">
        <f>IF(OR(Eingaben!$G$47=0,Eingaben!$G$48=0),"",IF($B$1&lt;&gt;"","",IF(B30&lt;=Eingaben!G$33,L29-K30,"")))</f>
        <v/>
      </c>
      <c r="M30" s="22"/>
      <c r="N30" s="23" t="str">
        <f>IF($B$1&lt;&gt;"","",IF(B30=Eingaben!$G$33,Berechnung!O29,IF(B30&lt;=Eingaben!G$33,O$12*Eingaben!G$36,"")))</f>
        <v/>
      </c>
      <c r="O30" s="23" t="str">
        <f>IF($B$1&lt;&gt;"","",IF(B30&lt;=Eingaben!G$33,O29-N30,""))</f>
        <v/>
      </c>
      <c r="Q30" s="34" t="str">
        <f>+IF(Eingaben!$G$42&lt;=0,"",IF(D30="","",IF(B30&lt;Eingaben!$G$42,"",Berechnung!B30)))</f>
        <v/>
      </c>
    </row>
    <row r="31" spans="2:17" x14ac:dyDescent="0.2">
      <c r="B31" s="34">
        <f t="shared" si="0"/>
        <v>19</v>
      </c>
      <c r="D31" s="23" t="str">
        <f>IF(OR(Eingaben!$G$47=0,Eingaben!$G$48=0),"",IF($B$1&lt;&gt;"","",IF(B31=Eingaben!$G$33,Berechnung!E30,IF(B31&lt;=Eingaben!G$33,E30*Eingaben!G$37,""))))</f>
        <v/>
      </c>
      <c r="E31" s="23" t="str">
        <f>IF(OR(Eingaben!$G$47=0,Eingaben!$G$48=0),"",IF($B$1&lt;&gt;"","",IF(B31&lt;=Eingaben!G$33,E30-D31,"")))</f>
        <v/>
      </c>
      <c r="F31" s="22"/>
      <c r="G31" s="23" t="str">
        <f>IF(OR($B$1&lt;&gt;"",$R$8&lt;&gt;"OK"),"",IF(B31&lt;=Eingaben!G$33,IF(G30="",IF(H30&lt;&gt;"",H30/(Eingaben!G$33-B31+1),""),G30),""))</f>
        <v/>
      </c>
      <c r="H31" s="23" t="str">
        <f>IF(OR($B$1&lt;&gt;"",$R$8&lt;&gt;"OK"),"",IF(B31&lt;=Eingaben!G$33,IF(H30="",IF(OR(E31&lt;=N$13,B31=Q$35),E31,""),H30-G31),""))</f>
        <v/>
      </c>
      <c r="I31" s="175" t="str">
        <f t="shared" si="1"/>
        <v/>
      </c>
      <c r="J31" s="22"/>
      <c r="K31" s="23" t="str">
        <f>IF($B$1&lt;&gt;"","",IF(B31&lt;=Eingaben!G$33,IF(G31="",D31,G31),""))</f>
        <v/>
      </c>
      <c r="L31" s="23" t="str">
        <f>IF(OR(Eingaben!$G$47=0,Eingaben!$G$48=0),"",IF($B$1&lt;&gt;"","",IF(B31&lt;=Eingaben!G$33,L30-K31,"")))</f>
        <v/>
      </c>
      <c r="M31" s="22"/>
      <c r="N31" s="23" t="str">
        <f>IF($B$1&lt;&gt;"","",IF(B31=Eingaben!$G$33,Berechnung!O30,IF(B31&lt;=Eingaben!G$33,O$12*Eingaben!G$36,"")))</f>
        <v/>
      </c>
      <c r="O31" s="23" t="str">
        <f>IF($B$1&lt;&gt;"","",IF(B31&lt;=Eingaben!G$33,O30-N31,""))</f>
        <v/>
      </c>
      <c r="Q31" s="34" t="str">
        <f>+IF(Eingaben!$G$42&lt;=0,"",IF(D31="","",IF(B31&lt;Eingaben!$G$42,"",Berechnung!B31)))</f>
        <v/>
      </c>
    </row>
    <row r="32" spans="2:17" x14ac:dyDescent="0.2">
      <c r="B32" s="34">
        <f>B31+1</f>
        <v>20</v>
      </c>
      <c r="D32" s="23" t="str">
        <f>IF(OR(Eingaben!$G$47=0,Eingaben!$G$48=0),"",IF($B$1&lt;&gt;"","",IF(B32=Eingaben!$G$33,Berechnung!E31,IF(B32&lt;=Eingaben!G$33,E31*Eingaben!G$37,""))))</f>
        <v/>
      </c>
      <c r="E32" s="23" t="str">
        <f>IF(OR(Eingaben!$G$47=0,Eingaben!$G$48=0),"",IF($B$1&lt;&gt;"","",IF(B32&lt;=Eingaben!G$33,E31-D32,"")))</f>
        <v/>
      </c>
      <c r="F32" s="22"/>
      <c r="G32" s="23" t="str">
        <f>IF(OR($B$1&lt;&gt;"",$R$8&lt;&gt;"OK"),"",IF(B32&lt;=Eingaben!G$33,IF(G31="",IF(H31&lt;&gt;"",H31/(Eingaben!G$33-B32+1),""),G31),""))</f>
        <v/>
      </c>
      <c r="H32" s="23" t="str">
        <f>IF(OR($B$1&lt;&gt;"",$R$8&lt;&gt;"OK"),"",IF(B32&lt;=Eingaben!G$33,IF(H31="",IF(OR(E32&lt;=N$13,B32=Q$35),E32,""),H31-G32),""))</f>
        <v/>
      </c>
      <c r="I32" s="175" t="str">
        <f t="shared" si="1"/>
        <v/>
      </c>
      <c r="J32" s="22"/>
      <c r="K32" s="23" t="str">
        <f>IF($B$1&lt;&gt;"","",IF(B32&lt;=Eingaben!G$33,IF(G32="",D32,G32),""))</f>
        <v/>
      </c>
      <c r="L32" s="23" t="str">
        <f>IF(OR(Eingaben!$G$47=0,Eingaben!$G$48=0),"",IF($B$1&lt;&gt;"","",IF(B32&lt;=Eingaben!G$33,L31-K32,"")))</f>
        <v/>
      </c>
      <c r="M32" s="22"/>
      <c r="N32" s="23" t="str">
        <f>IF($B$1&lt;&gt;"","",IF(B32=Eingaben!$G$33,Berechnung!O31,IF(B32&lt;=Eingaben!G$33,O$12*Eingaben!G$36,"")))</f>
        <v/>
      </c>
      <c r="O32" s="23" t="str">
        <f>IF($B$1&lt;&gt;"","",IF(B32&lt;=Eingaben!G$33,O31-N32,""))</f>
        <v/>
      </c>
      <c r="Q32" s="34" t="str">
        <f>+IF(Eingaben!$G$42&lt;=0,"",IF(D32="","",IF(B32&lt;Eingaben!$G$42,"",Berechnung!B32)))</f>
        <v/>
      </c>
    </row>
    <row r="33" spans="2:17" x14ac:dyDescent="0.2">
      <c r="B33" s="35">
        <f>B32+1</f>
        <v>21</v>
      </c>
      <c r="D33" s="30" t="str">
        <f>IF(OR(Eingaben!$G$47=0,Eingaben!$G$48=0),"",IF($B$1&lt;&gt;"","",IF(B33=Eingaben!$G$33,Berechnung!E32,IF(B33&lt;=Eingaben!G$33,E32*Eingaben!G$37,""))))</f>
        <v/>
      </c>
      <c r="E33" s="30" t="str">
        <f>IF(OR(Eingaben!$G$47=0,Eingaben!$G$48=0),"",IF($B$1&lt;&gt;"","",IF(B33&lt;=Eingaben!G$33,E32-D33,"")))</f>
        <v/>
      </c>
      <c r="F33" s="22"/>
      <c r="G33" s="30" t="str">
        <f>IF(OR($B$1&lt;&gt;"",$R$8&lt;&gt;"OK"),"",IF(B33&lt;=Eingaben!G$33,IF(G32="",IF(H32&lt;&gt;"",H32/(Eingaben!G$33-B33+1),""),G32),""))</f>
        <v/>
      </c>
      <c r="H33" s="30" t="str">
        <f>IF(OR($B$1&lt;&gt;"",$R$8&lt;&gt;"OK"),"",IF(B33&lt;=Eingaben!G$33,IF(H32="",IF(OR(E33&lt;=N$13,B33=Q$35),E33,""),H32-G33),""))</f>
        <v/>
      </c>
      <c r="I33" s="176" t="str">
        <f t="shared" si="1"/>
        <v/>
      </c>
      <c r="J33" s="22"/>
      <c r="K33" s="30" t="str">
        <f>IF($B$1&lt;&gt;"","",IF(B33&lt;=Eingaben!G$33,IF(G33="",D33,G33),""))</f>
        <v/>
      </c>
      <c r="L33" s="30" t="str">
        <f>IF(OR(Eingaben!$G$47=0,Eingaben!$G$48=0),"",IF($B$1&lt;&gt;"","",IF(B33&lt;=Eingaben!G$33,L32-K33,"")))</f>
        <v/>
      </c>
      <c r="M33" s="22"/>
      <c r="N33" s="30" t="str">
        <f>IF($B$1&lt;&gt;"","",IF(B33=Eingaben!$G$33,Berechnung!O32,IF(B33&lt;=Eingaben!G$33,O$12*Eingaben!G$36,"")))</f>
        <v/>
      </c>
      <c r="O33" s="30" t="str">
        <f>IF($B$1&lt;&gt;"","",IF(B33&lt;=Eingaben!G$33,O32-N33,""))</f>
        <v/>
      </c>
      <c r="Q33" s="35" t="str">
        <f>+IF(Eingaben!$G$42&lt;=0,"",IF(D33="","",IF(B33&lt;Eingaben!$G$42,"",Berechnung!B33)))</f>
        <v/>
      </c>
    </row>
    <row r="34" spans="2:17" ht="5.25" customHeight="1" x14ac:dyDescent="0.2">
      <c r="D34" s="22"/>
      <c r="E34" s="22"/>
      <c r="F34" s="22"/>
      <c r="G34" s="22"/>
      <c r="H34" s="22"/>
      <c r="I34" s="22"/>
      <c r="J34" s="22"/>
      <c r="K34" s="22"/>
      <c r="L34" s="22"/>
      <c r="M34" s="22"/>
      <c r="N34" s="22"/>
      <c r="O34" s="22"/>
    </row>
    <row r="35" spans="2:17" s="179" customFormat="1" x14ac:dyDescent="0.2">
      <c r="B35" s="32" t="s">
        <v>69</v>
      </c>
      <c r="C35" s="177"/>
      <c r="D35" s="31" t="str">
        <f>IF($B$1&lt;&gt;"","",SUM(D12:D33))</f>
        <v/>
      </c>
      <c r="E35" s="24"/>
      <c r="F35" s="24"/>
      <c r="G35" s="31" t="str">
        <f>IF(OR($B$1&lt;&gt;"",$R$8&lt;&gt;"OK"),"",SUM(G12:G33))</f>
        <v/>
      </c>
      <c r="H35" s="178"/>
      <c r="K35" s="31" t="str">
        <f>IF($B$1&lt;&gt;"","",SUM(K12:K33))</f>
        <v/>
      </c>
      <c r="L35" s="24"/>
      <c r="M35" s="180"/>
      <c r="N35" s="31" t="str">
        <f>IF($B$1&lt;&gt;"","",SUM(N12:N33))</f>
        <v/>
      </c>
      <c r="O35" s="24"/>
      <c r="Q35" s="42">
        <f>IF(ISERROR(MIN(Q12:Q33)),22,MIN(Q12:Q33))</f>
        <v>0</v>
      </c>
    </row>
    <row r="36" spans="2:17" ht="15.75" customHeight="1" x14ac:dyDescent="0.2">
      <c r="D36" s="25"/>
      <c r="E36" s="25"/>
      <c r="F36" s="25"/>
      <c r="G36" s="25"/>
      <c r="H36" s="25"/>
      <c r="I36" s="25"/>
      <c r="J36" s="181"/>
      <c r="K36" s="25"/>
      <c r="L36" s="25"/>
      <c r="M36" s="25"/>
      <c r="N36" s="25"/>
      <c r="O36" s="25"/>
    </row>
    <row r="37" spans="2:17" x14ac:dyDescent="0.2">
      <c r="B37" s="204" t="s">
        <v>30</v>
      </c>
      <c r="C37" s="204"/>
      <c r="D37" s="204"/>
      <c r="E37" s="182" t="s">
        <v>31</v>
      </c>
      <c r="G37" s="182" t="s">
        <v>32</v>
      </c>
    </row>
    <row r="39" spans="2:17" x14ac:dyDescent="0.2">
      <c r="B39" s="68" t="s">
        <v>70</v>
      </c>
      <c r="C39" s="41"/>
      <c r="D39" s="41"/>
      <c r="E39" s="41"/>
      <c r="F39" s="41"/>
      <c r="G39" s="41"/>
      <c r="H39" s="41"/>
      <c r="I39" s="41"/>
      <c r="J39" s="41"/>
      <c r="K39" s="41"/>
    </row>
    <row r="40" spans="2:17" x14ac:dyDescent="0.2">
      <c r="B40" s="68" t="s">
        <v>37</v>
      </c>
      <c r="C40" s="41"/>
      <c r="D40" s="41"/>
      <c r="E40" s="41"/>
      <c r="F40" s="41"/>
      <c r="G40" s="41"/>
      <c r="H40" s="41"/>
      <c r="I40" s="41"/>
      <c r="J40" s="41"/>
      <c r="K40" s="41"/>
    </row>
    <row r="41" spans="2:17" x14ac:dyDescent="0.2">
      <c r="B41" s="68" t="s">
        <v>38</v>
      </c>
      <c r="C41" s="41"/>
      <c r="D41" s="41"/>
      <c r="E41" s="41"/>
      <c r="F41" s="41"/>
      <c r="G41" s="41"/>
      <c r="H41" s="41"/>
      <c r="I41" s="41"/>
      <c r="J41" s="41"/>
      <c r="K41" s="41"/>
    </row>
  </sheetData>
  <sheetProtection sheet="1" objects="1" scenarios="1"/>
  <mergeCells count="9">
    <mergeCell ref="B37:D37"/>
    <mergeCell ref="F4:L4"/>
    <mergeCell ref="G5:L5"/>
    <mergeCell ref="B1:N1"/>
    <mergeCell ref="B2:O2"/>
    <mergeCell ref="D8:E8"/>
    <mergeCell ref="G8:I8"/>
    <mergeCell ref="K8:L8"/>
    <mergeCell ref="N8:O8"/>
  </mergeCells>
  <conditionalFormatting sqref="K35 G12:H33 K12:L33 D35 G35 D12:E33">
    <cfRule type="expression" dxfId="4" priority="2" stopIfTrue="1">
      <formula>#REF!&lt;&gt;""</formula>
    </cfRule>
  </conditionalFormatting>
  <conditionalFormatting sqref="B1:O1">
    <cfRule type="expression" dxfId="3" priority="3" stopIfTrue="1">
      <formula>$Q$1=1</formula>
    </cfRule>
  </conditionalFormatting>
  <conditionalFormatting sqref="I12">
    <cfRule type="expression" dxfId="2" priority="1" stopIfTrue="1">
      <formula>#REF!&lt;&gt;""</formula>
    </cfRule>
  </conditionalFormatting>
  <hyperlinks>
    <hyperlink ref="B37:D37" location="Startseite!Startseite" display="&lt;&lt; Startseite" xr:uid="{00000000-0004-0000-0200-000000000000}"/>
    <hyperlink ref="E37" location="HilfeB3" display="Hilfe?" xr:uid="{00000000-0004-0000-0200-000001000000}"/>
    <hyperlink ref="G37" location="BeispielB2" display="Beispiel" xr:uid="{00000000-0004-0000-0200-000002000000}"/>
  </hyperlinks>
  <printOptions horizontalCentered="1" gridLinesSet="0"/>
  <pageMargins left="0.78740157480314965" right="0.78740157480314965" top="0.78740157480314965" bottom="0.78740157480314965" header="0.51181102362204722" footer="0.51181102362204722"/>
  <pageSetup paperSize="9" orientation="landscape" horizontalDpi="300" verticalDpi="4294967292"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4">
    <pageSetUpPr autoPageBreaks="0" fitToPage="1"/>
  </sheetPr>
  <dimension ref="B1:M56"/>
  <sheetViews>
    <sheetView showGridLines="0" zoomScaleNormal="100" workbookViewId="0">
      <selection activeCell="G6" sqref="G6:I6"/>
    </sheetView>
  </sheetViews>
  <sheetFormatPr baseColWidth="10" defaultColWidth="18.42578125" defaultRowHeight="12.75" x14ac:dyDescent="0.2"/>
  <cols>
    <col min="1" max="1" width="1" style="15" customWidth="1"/>
    <col min="2" max="2" width="2.140625" style="15" customWidth="1"/>
    <col min="3" max="3" width="3.140625" style="15" customWidth="1"/>
    <col min="4" max="4" width="14.85546875" style="15" customWidth="1"/>
    <col min="5" max="5" width="13.85546875" style="15" customWidth="1"/>
    <col min="6" max="6" width="11.42578125" style="15" customWidth="1"/>
    <col min="7" max="7" width="15" style="15" customWidth="1"/>
    <col min="8" max="8" width="11.5703125" style="15" customWidth="1"/>
    <col min="9" max="9" width="14.140625" style="15" customWidth="1"/>
    <col min="10" max="10" width="3" style="15" customWidth="1"/>
    <col min="11" max="11" width="2.5703125" style="15" customWidth="1"/>
    <col min="12" max="12" width="1.42578125" style="15" customWidth="1"/>
    <col min="13" max="13" width="18.42578125" style="15" customWidth="1"/>
    <col min="14" max="18" width="18.42578125" style="15"/>
    <col min="19" max="19" width="14.42578125" style="15" customWidth="1"/>
    <col min="20" max="16384" width="18.42578125" style="15"/>
  </cols>
  <sheetData>
    <row r="1" spans="2:13" s="14" customFormat="1" ht="13.5" thickBot="1" x14ac:dyDescent="0.25">
      <c r="K1" s="80" t="s">
        <v>32</v>
      </c>
    </row>
    <row r="2" spans="2:13" s="14" customFormat="1" ht="16.5" thickBot="1" x14ac:dyDescent="0.25">
      <c r="B2" s="194" t="s">
        <v>57</v>
      </c>
      <c r="C2" s="195"/>
      <c r="D2" s="195"/>
      <c r="E2" s="195"/>
      <c r="F2" s="195"/>
      <c r="G2" s="195"/>
      <c r="H2" s="195"/>
      <c r="I2" s="195"/>
      <c r="J2" s="195"/>
      <c r="K2" s="196"/>
    </row>
    <row r="3" spans="2:13" s="14" customFormat="1" x14ac:dyDescent="0.2">
      <c r="B3" s="87"/>
      <c r="C3" s="85"/>
      <c r="D3" s="85"/>
      <c r="E3" s="85"/>
      <c r="F3" s="85"/>
      <c r="G3" s="85"/>
      <c r="H3" s="85"/>
      <c r="I3" s="85"/>
      <c r="J3" s="85"/>
      <c r="K3" s="88"/>
    </row>
    <row r="4" spans="2:13" s="14" customFormat="1" x14ac:dyDescent="0.2">
      <c r="B4" s="87"/>
      <c r="C4" s="89"/>
      <c r="D4" s="197" t="s">
        <v>0</v>
      </c>
      <c r="E4" s="197"/>
      <c r="F4" s="197"/>
      <c r="G4" s="198"/>
      <c r="H4" s="90"/>
      <c r="I4" s="90"/>
      <c r="J4" s="90"/>
      <c r="K4" s="88"/>
    </row>
    <row r="5" spans="2:13" s="14" customFormat="1" x14ac:dyDescent="0.2">
      <c r="B5" s="87"/>
      <c r="C5" s="91"/>
      <c r="D5" s="92"/>
      <c r="E5" s="92"/>
      <c r="F5" s="92"/>
      <c r="G5" s="92"/>
      <c r="H5" s="92"/>
      <c r="I5" s="92"/>
      <c r="J5" s="93"/>
      <c r="K5" s="88"/>
    </row>
    <row r="6" spans="2:13" s="14" customFormat="1" x14ac:dyDescent="0.2">
      <c r="B6" s="87"/>
      <c r="C6" s="94"/>
      <c r="D6" s="95" t="s">
        <v>2</v>
      </c>
      <c r="E6" s="95"/>
      <c r="F6" s="95"/>
      <c r="G6" s="199" t="s">
        <v>63</v>
      </c>
      <c r="H6" s="200"/>
      <c r="I6" s="201"/>
      <c r="J6" s="96"/>
      <c r="K6" s="88"/>
    </row>
    <row r="7" spans="2:13" s="14" customFormat="1" x14ac:dyDescent="0.2">
      <c r="B7" s="87"/>
      <c r="C7" s="94"/>
      <c r="D7" s="95" t="s">
        <v>5</v>
      </c>
      <c r="E7" s="95"/>
      <c r="F7" s="95"/>
      <c r="G7" s="199" t="s">
        <v>64</v>
      </c>
      <c r="H7" s="200"/>
      <c r="I7" s="201"/>
      <c r="J7" s="96"/>
      <c r="K7" s="88"/>
    </row>
    <row r="8" spans="2:13" s="14" customFormat="1" x14ac:dyDescent="0.2">
      <c r="B8" s="87"/>
      <c r="C8" s="94"/>
      <c r="D8" s="95" t="s">
        <v>3</v>
      </c>
      <c r="E8" s="95"/>
      <c r="F8" s="95"/>
      <c r="G8" s="199" t="s">
        <v>65</v>
      </c>
      <c r="H8" s="200"/>
      <c r="I8" s="201"/>
      <c r="J8" s="96"/>
      <c r="K8" s="88"/>
    </row>
    <row r="9" spans="2:13" s="14" customFormat="1" ht="13.5" thickBot="1" x14ac:dyDescent="0.25">
      <c r="B9" s="87"/>
      <c r="C9" s="97"/>
      <c r="D9" s="98"/>
      <c r="E9" s="98"/>
      <c r="F9" s="98"/>
      <c r="G9" s="98"/>
      <c r="H9" s="98"/>
      <c r="I9" s="98"/>
      <c r="J9" s="99"/>
      <c r="K9" s="88"/>
    </row>
    <row r="10" spans="2:13" s="14" customFormat="1" ht="13.5" thickBot="1" x14ac:dyDescent="0.25">
      <c r="B10" s="100"/>
      <c r="C10" s="101"/>
      <c r="D10" s="101"/>
      <c r="E10" s="101"/>
      <c r="F10" s="101"/>
      <c r="G10" s="101"/>
      <c r="H10" s="101"/>
      <c r="I10" s="101"/>
      <c r="J10" s="101"/>
      <c r="K10" s="102"/>
    </row>
    <row r="11" spans="2:13" s="14" customFormat="1" x14ac:dyDescent="0.2">
      <c r="B11" s="85"/>
      <c r="C11" s="85"/>
      <c r="D11" s="85"/>
      <c r="E11" s="85"/>
      <c r="F11" s="85"/>
      <c r="G11" s="85"/>
      <c r="H11" s="85"/>
      <c r="I11" s="85"/>
      <c r="J11" s="85"/>
      <c r="K11" s="85"/>
    </row>
    <row r="12" spans="2:13" s="14" customFormat="1" ht="13.5" thickBot="1" x14ac:dyDescent="0.25">
      <c r="B12" s="103"/>
      <c r="C12" s="104"/>
      <c r="D12" s="104"/>
      <c r="E12" s="104"/>
      <c r="F12" s="104"/>
      <c r="G12" s="104"/>
      <c r="H12" s="104"/>
      <c r="I12" s="104"/>
      <c r="J12" s="104"/>
      <c r="K12" s="105"/>
    </row>
    <row r="13" spans="2:13" s="14" customFormat="1" ht="13.5" customHeight="1" thickBot="1" x14ac:dyDescent="0.25">
      <c r="B13" s="87"/>
      <c r="C13" s="106"/>
      <c r="D13" s="202" t="s">
        <v>22</v>
      </c>
      <c r="E13" s="202"/>
      <c r="F13" s="202"/>
      <c r="G13" s="203"/>
      <c r="H13" s="85"/>
      <c r="I13" s="85"/>
      <c r="J13" s="85"/>
      <c r="K13" s="107"/>
    </row>
    <row r="14" spans="2:13" s="14" customFormat="1" x14ac:dyDescent="0.2">
      <c r="B14" s="87"/>
      <c r="C14" s="108"/>
      <c r="D14" s="109"/>
      <c r="E14" s="109"/>
      <c r="F14" s="109"/>
      <c r="G14" s="109"/>
      <c r="H14" s="110"/>
      <c r="I14" s="110"/>
      <c r="J14" s="111"/>
      <c r="K14" s="107"/>
    </row>
    <row r="15" spans="2:13" s="14" customFormat="1" x14ac:dyDescent="0.2">
      <c r="B15" s="87"/>
      <c r="C15" s="108"/>
      <c r="D15" s="109"/>
      <c r="E15" s="109"/>
      <c r="F15" s="109"/>
      <c r="G15" s="112" t="str">
        <f>IF(OR(ISTEXT(G31),ISTEXT(G33),ISTEXT(G30),ISTEXT(G47),ISTEXT(G48),G31&lt;0,G31="",G33&lt;0,G33&lt;&gt;INT(G33),G33="",G26=""),"Fehlerhafte Eingabe. Berechnung unmöglich!",IF(OR(ISNUMBER(G21)=FALSE,G21=""),"Falsche oder fehlende Datumseingabe!",""))</f>
        <v/>
      </c>
      <c r="H15" s="109"/>
      <c r="I15" s="109"/>
      <c r="J15" s="113"/>
      <c r="K15" s="107"/>
    </row>
    <row r="16" spans="2:13" s="16" customFormat="1" ht="13.5" thickBot="1" x14ac:dyDescent="0.25">
      <c r="B16" s="114"/>
      <c r="C16" s="17"/>
      <c r="D16" s="19" t="s">
        <v>24</v>
      </c>
      <c r="E16" s="115"/>
      <c r="F16" s="115"/>
      <c r="G16" s="116"/>
      <c r="H16" s="115"/>
      <c r="I16" s="115"/>
      <c r="J16" s="18"/>
      <c r="K16" s="117"/>
      <c r="M16" s="14"/>
    </row>
    <row r="17" spans="2:13" s="16" customFormat="1" x14ac:dyDescent="0.2">
      <c r="B17" s="114"/>
      <c r="C17" s="17"/>
      <c r="D17" s="115"/>
      <c r="E17" s="115"/>
      <c r="F17" s="115"/>
      <c r="G17" s="116"/>
      <c r="H17" s="115"/>
      <c r="I17" s="115"/>
      <c r="J17" s="18"/>
      <c r="K17" s="117"/>
      <c r="M17" s="14"/>
    </row>
    <row r="18" spans="2:13" s="16" customFormat="1" x14ac:dyDescent="0.2">
      <c r="B18" s="114"/>
      <c r="C18" s="17"/>
      <c r="D18" s="109" t="s">
        <v>15</v>
      </c>
      <c r="E18" s="109"/>
      <c r="F18" s="109"/>
      <c r="G18" s="119">
        <v>4711</v>
      </c>
      <c r="H18" s="115"/>
      <c r="I18" s="115"/>
      <c r="J18" s="18"/>
      <c r="K18" s="117"/>
      <c r="M18" s="14"/>
    </row>
    <row r="19" spans="2:13" s="16" customFormat="1" x14ac:dyDescent="0.2">
      <c r="B19" s="114"/>
      <c r="C19" s="17"/>
      <c r="D19" s="109" t="s">
        <v>14</v>
      </c>
      <c r="E19" s="109"/>
      <c r="F19" s="109"/>
      <c r="G19" s="188" t="s">
        <v>66</v>
      </c>
      <c r="H19" s="189"/>
      <c r="I19" s="190"/>
      <c r="J19" s="18"/>
      <c r="K19" s="117"/>
      <c r="M19" s="14"/>
    </row>
    <row r="20" spans="2:13" s="16" customFormat="1" ht="5.0999999999999996" customHeight="1" x14ac:dyDescent="0.2">
      <c r="B20" s="114"/>
      <c r="C20" s="17"/>
      <c r="D20" s="109"/>
      <c r="E20" s="109"/>
      <c r="F20" s="109"/>
      <c r="G20" s="120"/>
      <c r="H20" s="120"/>
      <c r="I20" s="120"/>
      <c r="J20" s="18"/>
      <c r="K20" s="117"/>
      <c r="M20" s="14"/>
    </row>
    <row r="21" spans="2:13" x14ac:dyDescent="0.2">
      <c r="B21" s="121"/>
      <c r="C21" s="122"/>
      <c r="D21" s="123" t="s">
        <v>6</v>
      </c>
      <c r="E21" s="123"/>
      <c r="F21" s="123"/>
      <c r="G21" s="124">
        <v>43831</v>
      </c>
      <c r="H21" s="123"/>
      <c r="I21" s="123"/>
      <c r="J21" s="125"/>
      <c r="K21" s="126"/>
      <c r="M21" s="14"/>
    </row>
    <row r="22" spans="2:13" x14ac:dyDescent="0.2">
      <c r="B22" s="121"/>
      <c r="C22" s="122"/>
      <c r="D22" s="123" t="s">
        <v>7</v>
      </c>
      <c r="E22" s="123"/>
      <c r="F22" s="123"/>
      <c r="G22" s="129">
        <v>10</v>
      </c>
      <c r="H22" s="123"/>
      <c r="I22" s="123"/>
      <c r="J22" s="125"/>
      <c r="K22" s="126"/>
      <c r="M22" s="14"/>
    </row>
    <row r="23" spans="2:13" s="16" customFormat="1" x14ac:dyDescent="0.2">
      <c r="B23" s="114"/>
      <c r="C23" s="17"/>
      <c r="D23" s="109"/>
      <c r="E23" s="109"/>
      <c r="F23" s="109"/>
      <c r="G23" s="109"/>
      <c r="H23" s="109"/>
      <c r="I23" s="115"/>
      <c r="J23" s="18"/>
      <c r="K23" s="117"/>
      <c r="M23" s="14"/>
    </row>
    <row r="24" spans="2:13" s="16" customFormat="1" ht="13.5" thickBot="1" x14ac:dyDescent="0.25">
      <c r="B24" s="114"/>
      <c r="C24" s="17"/>
      <c r="D24" s="130" t="s">
        <v>16</v>
      </c>
      <c r="E24" s="131"/>
      <c r="F24" s="131"/>
      <c r="G24" s="115"/>
      <c r="H24" s="115"/>
      <c r="I24" s="115"/>
      <c r="J24" s="18"/>
      <c r="K24" s="117"/>
    </row>
    <row r="25" spans="2:13" s="16" customFormat="1" ht="13.5" customHeight="1" x14ac:dyDescent="0.2">
      <c r="B25" s="114"/>
      <c r="C25" s="17"/>
      <c r="D25" s="131"/>
      <c r="E25" s="131"/>
      <c r="F25" s="131"/>
      <c r="G25" s="115"/>
      <c r="H25" s="115"/>
      <c r="I25" s="115"/>
      <c r="J25" s="18"/>
      <c r="K25" s="117"/>
    </row>
    <row r="26" spans="2:13" s="16" customFormat="1" x14ac:dyDescent="0.2">
      <c r="B26" s="114"/>
      <c r="C26" s="17"/>
      <c r="D26" s="109" t="s">
        <v>17</v>
      </c>
      <c r="E26" s="109"/>
      <c r="F26" s="109"/>
      <c r="G26" s="132">
        <v>95000</v>
      </c>
      <c r="H26" s="115"/>
      <c r="I26" s="115"/>
      <c r="J26" s="18"/>
      <c r="K26" s="117"/>
    </row>
    <row r="27" spans="2:13" s="16" customFormat="1" x14ac:dyDescent="0.2">
      <c r="B27" s="114"/>
      <c r="C27" s="17"/>
      <c r="D27" s="133" t="s">
        <v>18</v>
      </c>
      <c r="E27" s="133"/>
      <c r="F27" s="133"/>
      <c r="G27" s="132">
        <v>5000</v>
      </c>
      <c r="H27" s="115"/>
      <c r="I27" s="115"/>
      <c r="J27" s="18"/>
      <c r="K27" s="117"/>
    </row>
    <row r="28" spans="2:13" s="16" customFormat="1" x14ac:dyDescent="0.2">
      <c r="B28" s="114"/>
      <c r="C28" s="17"/>
      <c r="D28" s="133" t="s">
        <v>19</v>
      </c>
      <c r="E28" s="133"/>
      <c r="F28" s="133"/>
      <c r="G28" s="132">
        <v>0</v>
      </c>
      <c r="H28" s="115"/>
      <c r="I28" s="115"/>
      <c r="J28" s="18"/>
      <c r="K28" s="117"/>
    </row>
    <row r="29" spans="2:13" s="16" customFormat="1" x14ac:dyDescent="0.2">
      <c r="B29" s="114"/>
      <c r="C29" s="17"/>
      <c r="D29" s="133" t="s">
        <v>20</v>
      </c>
      <c r="E29" s="133"/>
      <c r="F29" s="133"/>
      <c r="G29" s="132">
        <v>0</v>
      </c>
      <c r="H29" s="115"/>
      <c r="I29" s="115"/>
      <c r="J29" s="18"/>
      <c r="K29" s="117"/>
    </row>
    <row r="30" spans="2:13" x14ac:dyDescent="0.2">
      <c r="B30" s="121"/>
      <c r="C30" s="122"/>
      <c r="D30" s="134" t="s">
        <v>25</v>
      </c>
      <c r="E30" s="134"/>
      <c r="F30" s="134"/>
      <c r="G30" s="132">
        <v>0</v>
      </c>
      <c r="H30" s="123"/>
      <c r="I30" s="123"/>
      <c r="J30" s="125"/>
      <c r="K30" s="126"/>
    </row>
    <row r="31" spans="2:13" s="16" customFormat="1" x14ac:dyDescent="0.2">
      <c r="B31" s="121"/>
      <c r="C31" s="122"/>
      <c r="D31" s="135" t="s">
        <v>21</v>
      </c>
      <c r="E31" s="135"/>
      <c r="F31" s="135"/>
      <c r="G31" s="136">
        <f>IF(ISERROR(SUM(G26,G27,G28,-G29,-G30)),"",SUM(G26,G27,G28,-G29,-G30))</f>
        <v>100000</v>
      </c>
      <c r="H31" s="123"/>
      <c r="I31" s="123"/>
      <c r="J31" s="125"/>
      <c r="K31" s="126"/>
    </row>
    <row r="32" spans="2:13" s="16" customFormat="1" hidden="1" x14ac:dyDescent="0.2">
      <c r="B32" s="121"/>
      <c r="C32" s="122"/>
      <c r="D32" s="135"/>
      <c r="E32" s="135"/>
      <c r="F32" s="135"/>
      <c r="G32" s="135"/>
      <c r="H32" s="137"/>
      <c r="I32" s="123"/>
      <c r="J32" s="125"/>
      <c r="K32" s="126"/>
    </row>
    <row r="33" spans="2:11" s="16" customFormat="1" ht="13.5" hidden="1" customHeight="1" x14ac:dyDescent="0.2">
      <c r="B33" s="121"/>
      <c r="C33" s="122"/>
      <c r="D33" s="123" t="s">
        <v>23</v>
      </c>
      <c r="E33" s="123"/>
      <c r="F33" s="123"/>
      <c r="G33" s="138">
        <f>IF(ISERROR(IF(13-MONTH(G21)&lt;&gt;12,G22+1,G22)),"",IF(13-MONTH(G21)&lt;&gt;12,G22+1,G22))</f>
        <v>10</v>
      </c>
      <c r="H33" s="123"/>
      <c r="I33" s="123"/>
      <c r="J33" s="125"/>
      <c r="K33" s="126"/>
    </row>
    <row r="34" spans="2:11" s="16" customFormat="1" hidden="1" x14ac:dyDescent="0.2">
      <c r="B34" s="121"/>
      <c r="C34" s="122"/>
      <c r="D34" s="123"/>
      <c r="E34" s="123"/>
      <c r="F34" s="123"/>
      <c r="G34" s="139"/>
      <c r="H34" s="123"/>
      <c r="I34" s="123"/>
      <c r="J34" s="125"/>
      <c r="K34" s="126"/>
    </row>
    <row r="35" spans="2:11" s="16" customFormat="1" hidden="1" x14ac:dyDescent="0.2">
      <c r="B35" s="121"/>
      <c r="C35" s="122"/>
      <c r="D35" s="135" t="s">
        <v>10</v>
      </c>
      <c r="E35" s="135"/>
      <c r="F35" s="135"/>
      <c r="G35" s="140"/>
      <c r="H35" s="123"/>
      <c r="I35" s="123"/>
      <c r="J35" s="125"/>
      <c r="K35" s="126"/>
    </row>
    <row r="36" spans="2:11" s="16" customFormat="1" hidden="1" x14ac:dyDescent="0.2">
      <c r="B36" s="121"/>
      <c r="C36" s="122"/>
      <c r="D36" s="141" t="s">
        <v>26</v>
      </c>
      <c r="E36" s="141"/>
      <c r="F36" s="141"/>
      <c r="G36" s="142">
        <f>IF(ISERROR(IF(G22&gt;0,1/G22,"")),"",IF(G22&gt;0,1/G22,""))</f>
        <v>0.1</v>
      </c>
      <c r="H36" s="123"/>
      <c r="I36" s="123"/>
      <c r="J36" s="125"/>
      <c r="K36" s="126"/>
    </row>
    <row r="37" spans="2:11" s="16" customFormat="1" hidden="1" x14ac:dyDescent="0.2">
      <c r="B37" s="121"/>
      <c r="C37" s="122"/>
      <c r="D37" s="141" t="s">
        <v>27</v>
      </c>
      <c r="E37" s="141"/>
      <c r="F37" s="141"/>
      <c r="G37" s="142">
        <f>IF(ISERROR(IF($G$15&lt;&gt;"","",IF(G22&gt;0,IF(G36*G47&gt;G48,G48,G36*G47),""))),"",IF($G$15&lt;&gt;"","",IF(G22&gt;0,IF(G36*G47&gt;G48,G48,G36*G47),"")))</f>
        <v>0.25</v>
      </c>
      <c r="H37" s="123"/>
      <c r="I37" s="123"/>
      <c r="J37" s="125"/>
      <c r="K37" s="126"/>
    </row>
    <row r="38" spans="2:11" s="16" customFormat="1" hidden="1" x14ac:dyDescent="0.2">
      <c r="B38" s="121"/>
      <c r="C38" s="122"/>
      <c r="D38" s="123"/>
      <c r="E38" s="123"/>
      <c r="F38" s="123"/>
      <c r="G38" s="123"/>
      <c r="H38" s="123"/>
      <c r="I38" s="123"/>
      <c r="J38" s="125"/>
      <c r="K38" s="126"/>
    </row>
    <row r="39" spans="2:11" s="16" customFormat="1" hidden="1" x14ac:dyDescent="0.2">
      <c r="B39" s="121"/>
      <c r="C39" s="122"/>
      <c r="D39" s="135" t="s">
        <v>28</v>
      </c>
      <c r="E39" s="135"/>
      <c r="F39" s="135"/>
      <c r="G39" s="27">
        <f>IF(ISERROR(IF($G$15&lt;&gt;"","",13-MONTH(G21))),"",IF($G$15&lt;&gt;"","",13-MONTH(G21)))</f>
        <v>12</v>
      </c>
      <c r="H39" s="123"/>
      <c r="I39" s="123"/>
      <c r="J39" s="125"/>
      <c r="K39" s="126"/>
    </row>
    <row r="40" spans="2:11" hidden="1" x14ac:dyDescent="0.2">
      <c r="B40" s="121"/>
      <c r="C40" s="122"/>
      <c r="D40" s="123"/>
      <c r="E40" s="123"/>
      <c r="F40" s="123"/>
      <c r="G40" s="143">
        <f>IF($G$15&lt;&gt;"","",12-G39)</f>
        <v>0</v>
      </c>
      <c r="H40" s="123"/>
      <c r="I40" s="123"/>
      <c r="J40" s="125"/>
      <c r="K40" s="126"/>
    </row>
    <row r="41" spans="2:11" s="16" customFormat="1" hidden="1" x14ac:dyDescent="0.2">
      <c r="B41" s="121"/>
      <c r="C41" s="122"/>
      <c r="D41" s="123"/>
      <c r="E41" s="123"/>
      <c r="F41" s="123"/>
      <c r="G41" s="143"/>
      <c r="H41" s="123"/>
      <c r="I41" s="123"/>
      <c r="J41" s="125"/>
      <c r="K41" s="126"/>
    </row>
    <row r="42" spans="2:11" s="16" customFormat="1" hidden="1" x14ac:dyDescent="0.2">
      <c r="B42" s="121"/>
      <c r="C42" s="122"/>
      <c r="D42" s="135" t="s">
        <v>29</v>
      </c>
      <c r="E42" s="135"/>
      <c r="F42" s="135"/>
      <c r="G42" s="27">
        <f>+IF(ISERROR(ROUND((1+G22)-(100/(100*G37)),0)),"",ROUND((1+G22)-(100/(100*G37)),0))</f>
        <v>7</v>
      </c>
      <c r="H42" s="123"/>
      <c r="I42" s="123"/>
      <c r="J42" s="125"/>
      <c r="K42" s="126"/>
    </row>
    <row r="43" spans="2:11" s="16" customFormat="1" ht="13.5" customHeight="1" thickBot="1" x14ac:dyDescent="0.25">
      <c r="B43" s="121"/>
      <c r="C43" s="144"/>
      <c r="D43" s="145"/>
      <c r="E43" s="145"/>
      <c r="F43" s="145"/>
      <c r="G43" s="145"/>
      <c r="H43" s="145"/>
      <c r="I43" s="145"/>
      <c r="J43" s="146"/>
      <c r="K43" s="126"/>
    </row>
    <row r="44" spans="2:11" s="16" customFormat="1" ht="13.5" thickBot="1" x14ac:dyDescent="0.25">
      <c r="B44" s="121"/>
      <c r="C44" s="127"/>
      <c r="D44" s="127"/>
      <c r="E44" s="127"/>
      <c r="F44" s="127"/>
      <c r="G44" s="127"/>
      <c r="H44" s="127"/>
      <c r="I44" s="127"/>
      <c r="J44" s="127"/>
      <c r="K44" s="126"/>
    </row>
    <row r="45" spans="2:11" s="16" customFormat="1" ht="12.75" customHeight="1" x14ac:dyDescent="0.2">
      <c r="B45" s="121"/>
      <c r="C45" s="147"/>
      <c r="D45" s="191" t="s">
        <v>58</v>
      </c>
      <c r="E45" s="191"/>
      <c r="F45" s="191"/>
      <c r="G45" s="192"/>
      <c r="H45" s="127"/>
      <c r="I45" s="127"/>
      <c r="J45" s="127"/>
      <c r="K45" s="126"/>
    </row>
    <row r="46" spans="2:11" s="16" customFormat="1" x14ac:dyDescent="0.2">
      <c r="B46" s="121"/>
      <c r="C46" s="148"/>
      <c r="D46" s="149"/>
      <c r="E46" s="149"/>
      <c r="F46" s="149"/>
      <c r="G46" s="149"/>
      <c r="H46" s="149"/>
      <c r="I46" s="149"/>
      <c r="J46" s="150"/>
      <c r="K46" s="126"/>
    </row>
    <row r="47" spans="2:11" s="16" customFormat="1" x14ac:dyDescent="0.2">
      <c r="B47" s="121"/>
      <c r="C47" s="122"/>
      <c r="D47" s="123" t="s">
        <v>8</v>
      </c>
      <c r="E47" s="123"/>
      <c r="F47" s="123"/>
      <c r="G47" s="28">
        <v>2.5</v>
      </c>
      <c r="H47" s="151" t="str">
        <f>+IF(M21&lt;2011,"","  DegressiveAbschreibung ab")</f>
        <v/>
      </c>
      <c r="I47" s="123"/>
      <c r="J47" s="125"/>
      <c r="K47" s="126"/>
    </row>
    <row r="48" spans="2:11" x14ac:dyDescent="0.2">
      <c r="B48" s="121"/>
      <c r="C48" s="122"/>
      <c r="D48" s="123" t="s">
        <v>9</v>
      </c>
      <c r="E48" s="123"/>
      <c r="F48" s="123"/>
      <c r="G48" s="152">
        <v>0.25</v>
      </c>
      <c r="H48" s="151" t="str">
        <f>+IF(M21&lt;2011,"","  2011 nicht mehr möglich")</f>
        <v/>
      </c>
      <c r="I48" s="123"/>
      <c r="J48" s="125"/>
      <c r="K48" s="126"/>
    </row>
    <row r="49" spans="2:11" ht="13.5" thickBot="1" x14ac:dyDescent="0.25">
      <c r="B49" s="121"/>
      <c r="C49" s="144"/>
      <c r="D49" s="145"/>
      <c r="E49" s="145"/>
      <c r="F49" s="145"/>
      <c r="G49" s="145"/>
      <c r="H49" s="145"/>
      <c r="I49" s="145"/>
      <c r="J49" s="146"/>
      <c r="K49" s="126"/>
    </row>
    <row r="50" spans="2:11" ht="13.5" thickBot="1" x14ac:dyDescent="0.25">
      <c r="B50" s="153"/>
      <c r="C50" s="154"/>
      <c r="D50" s="154"/>
      <c r="E50" s="154"/>
      <c r="F50" s="154"/>
      <c r="G50" s="154"/>
      <c r="H50" s="154"/>
      <c r="I50" s="154"/>
      <c r="J50" s="154"/>
      <c r="K50" s="155"/>
    </row>
    <row r="52" spans="2:11" x14ac:dyDescent="0.2">
      <c r="B52" s="193" t="s">
        <v>30</v>
      </c>
      <c r="C52" s="193"/>
      <c r="D52" s="193"/>
      <c r="E52" s="82" t="s">
        <v>31</v>
      </c>
    </row>
    <row r="54" spans="2:11" x14ac:dyDescent="0.2">
      <c r="B54" s="68" t="s">
        <v>70</v>
      </c>
      <c r="C54" s="41"/>
      <c r="D54" s="41"/>
      <c r="E54" s="41"/>
      <c r="F54" s="41"/>
      <c r="G54" s="41"/>
      <c r="H54" s="41"/>
      <c r="I54" s="41"/>
      <c r="J54" s="41"/>
      <c r="K54" s="41"/>
    </row>
    <row r="55" spans="2:11" x14ac:dyDescent="0.2">
      <c r="B55" s="68" t="s">
        <v>37</v>
      </c>
      <c r="C55" s="41"/>
      <c r="D55" s="41"/>
      <c r="E55" s="41"/>
      <c r="F55" s="41"/>
      <c r="G55" s="41"/>
      <c r="H55" s="41"/>
      <c r="I55" s="41"/>
      <c r="J55" s="41"/>
      <c r="K55" s="41"/>
    </row>
    <row r="56" spans="2:11" x14ac:dyDescent="0.2">
      <c r="B56" s="68" t="s">
        <v>38</v>
      </c>
      <c r="C56" s="41"/>
      <c r="D56" s="41"/>
      <c r="E56" s="41"/>
      <c r="F56" s="41"/>
      <c r="G56" s="41"/>
      <c r="H56" s="41"/>
      <c r="I56" s="41"/>
      <c r="J56" s="41"/>
      <c r="K56" s="41"/>
    </row>
  </sheetData>
  <sheetProtection sheet="1" objects="1" scenarios="1"/>
  <mergeCells count="9">
    <mergeCell ref="G19:I19"/>
    <mergeCell ref="B52:D52"/>
    <mergeCell ref="B2:K2"/>
    <mergeCell ref="D4:G4"/>
    <mergeCell ref="D13:G13"/>
    <mergeCell ref="G6:I6"/>
    <mergeCell ref="G7:I7"/>
    <mergeCell ref="G8:I8"/>
    <mergeCell ref="D45:G45"/>
  </mergeCells>
  <phoneticPr fontId="11" type="noConversion"/>
  <conditionalFormatting sqref="G15:I15">
    <cfRule type="expression" dxfId="1" priority="1" stopIfTrue="1">
      <formula>$M$15=1</formula>
    </cfRule>
  </conditionalFormatting>
  <conditionalFormatting sqref="G42">
    <cfRule type="cellIs" dxfId="0" priority="2" stopIfTrue="1" operator="lessThanOrEqual">
      <formula>0</formula>
    </cfRule>
  </conditionalFormatting>
  <dataValidations count="5">
    <dataValidation type="decimal" allowBlank="1" showErrorMessage="1" errorTitle="Multiplikator eingeben" error="Hier bitte den Multiplikator für die degressive AfA eingeben. Dieser Beträgt für die Jahre 2009 und 2010 das 2,5 fache der linearen AfA. Eingabemöglichkeit von 0 bis 4." sqref="G47" xr:uid="{00000000-0002-0000-0300-000000000000}">
      <formula1>0</formula1>
      <formula2>4</formula2>
    </dataValidation>
    <dataValidation type="decimal" allowBlank="1" showErrorMessage="1" errorTitle="Degressiven Höchstsatz eingeben" error="Hier bitte den höchtens zulässigen Wert für die degressive Abschreibung eingeben. Dieser Beträgt für die Jahre 2009 und 2010 25 Prozent. Eingabemöglichkeit von 0 bis 40 %." sqref="G48" xr:uid="{00000000-0002-0000-0300-000001000000}">
      <formula1>0</formula1>
      <formula2>0.4</formula2>
    </dataValidation>
    <dataValidation type="date" allowBlank="1" showErrorMessage="1" errorTitle="Anschaffungsdatum eingeben" error="Hier bitte das Anschaffungsdatum (vom 01.01.2008 bis 31.12.2019) eingeben." sqref="G21" xr:uid="{00000000-0002-0000-0300-000002000000}">
      <formula1>39448</formula1>
      <formula2>47483</formula2>
    </dataValidation>
    <dataValidation type="decimal" showErrorMessage="1" errorTitle="Werte eingeben" error="Hier bitte nur einen positiven Werte zwischen 0 und 999999999,99 Euro eingeben!" sqref="G26:G30" xr:uid="{00000000-0002-0000-0300-000003000000}">
      <formula1>0</formula1>
      <formula2>999999999.99</formula2>
    </dataValidation>
    <dataValidation type="list" allowBlank="1" showErrorMessage="1" errorTitle="Nutzungsdauer in Jahre" error="Hier bitte die Nutzungsdauer in Jahren (Zwischen 2 und 20 Jahren) eingeben." sqref="G22" xr:uid="{00000000-0002-0000-0300-000004000000}">
      <formula1>$D$51:$D$63</formula1>
    </dataValidation>
  </dataValidations>
  <hyperlinks>
    <hyperlink ref="B52:D52" location="Startseite!StartG10" display="&lt;&lt; Startseite" xr:uid="{00000000-0004-0000-0300-000000000000}"/>
    <hyperlink ref="E52" location="HilfeB3" display="Hilfe?" xr:uid="{00000000-0004-0000-0300-000001000000}"/>
  </hyperlinks>
  <printOptions horizontalCentered="1" gridLinesSet="0"/>
  <pageMargins left="0.78740157480314965" right="0.78740157480314965" top="0.78740157480314965" bottom="0.78740157480314965" header="0.51181102362204722" footer="0.51181102362204722"/>
  <pageSetup paperSize="9"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3">
    <pageSetUpPr autoPageBreaks="0"/>
  </sheetPr>
  <dimension ref="A2:IU23"/>
  <sheetViews>
    <sheetView showGridLines="0" showZeros="0" showOutlineSymbols="0" zoomScaleNormal="100" workbookViewId="0">
      <selection activeCell="B3" sqref="B3:I3"/>
    </sheetView>
  </sheetViews>
  <sheetFormatPr baseColWidth="10" defaultColWidth="11.42578125" defaultRowHeight="12.75" x14ac:dyDescent="0.2"/>
  <cols>
    <col min="1" max="1" width="11.42578125" style="41"/>
    <col min="2" max="2" width="1.5703125" style="41" customWidth="1"/>
    <col min="3" max="3" width="11.5703125" style="41" customWidth="1"/>
    <col min="4" max="5" width="16.42578125" style="41" customWidth="1"/>
    <col min="6" max="6" width="3.42578125" style="41" customWidth="1"/>
    <col min="7" max="7" width="16.42578125" style="41" customWidth="1"/>
    <col min="8" max="9" width="1.5703125" style="41" customWidth="1"/>
    <col min="10" max="10" width="2.5703125" style="41" customWidth="1"/>
    <col min="11" max="16384" width="11.42578125" style="41"/>
  </cols>
  <sheetData>
    <row r="2" spans="1:255" ht="13.5" thickBot="1" x14ac:dyDescent="0.25">
      <c r="I2" s="50" t="s">
        <v>39</v>
      </c>
    </row>
    <row r="3" spans="1:255" s="1" customFormat="1" ht="25.5" customHeight="1" thickBot="1" x14ac:dyDescent="0.25">
      <c r="A3" s="41"/>
      <c r="B3" s="214" t="s">
        <v>55</v>
      </c>
      <c r="C3" s="215"/>
      <c r="D3" s="215"/>
      <c r="E3" s="215"/>
      <c r="F3" s="215"/>
      <c r="G3" s="215"/>
      <c r="H3" s="215"/>
      <c r="I3" s="216"/>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c r="CA3" s="41"/>
      <c r="CB3" s="41"/>
      <c r="CC3" s="41"/>
      <c r="CD3" s="41"/>
      <c r="CE3" s="41"/>
      <c r="CF3" s="41"/>
      <c r="CG3" s="41"/>
      <c r="CH3" s="41"/>
      <c r="CI3" s="41"/>
      <c r="CJ3" s="41"/>
      <c r="CK3" s="41"/>
      <c r="CL3" s="41"/>
      <c r="CM3" s="41"/>
      <c r="CN3" s="41"/>
      <c r="CO3" s="41"/>
      <c r="CP3" s="41"/>
      <c r="CQ3" s="41"/>
      <c r="CR3" s="41"/>
      <c r="CS3" s="41"/>
      <c r="CT3" s="41"/>
      <c r="CU3" s="41"/>
      <c r="CV3" s="41"/>
      <c r="CW3" s="41"/>
      <c r="CX3" s="41"/>
      <c r="CY3" s="41"/>
      <c r="CZ3" s="41"/>
      <c r="DA3" s="41"/>
      <c r="DB3" s="41"/>
      <c r="DC3" s="41"/>
      <c r="DD3" s="41"/>
      <c r="DE3" s="41"/>
      <c r="DF3" s="41"/>
      <c r="DG3" s="41"/>
      <c r="DH3" s="41"/>
      <c r="DI3" s="41"/>
      <c r="DJ3" s="41"/>
      <c r="DK3" s="41"/>
      <c r="DL3" s="41"/>
      <c r="DM3" s="41"/>
      <c r="DN3" s="41"/>
      <c r="DO3" s="41"/>
      <c r="DP3" s="41"/>
      <c r="DQ3" s="41"/>
      <c r="DR3" s="41"/>
      <c r="DS3" s="41"/>
      <c r="DT3" s="41"/>
      <c r="DU3" s="41"/>
      <c r="DV3" s="41"/>
      <c r="DW3" s="41"/>
      <c r="DX3" s="41"/>
      <c r="DY3" s="41"/>
      <c r="DZ3" s="41"/>
      <c r="EA3" s="41"/>
      <c r="EB3" s="41"/>
      <c r="EC3" s="41"/>
      <c r="ED3" s="41"/>
      <c r="EE3" s="41"/>
      <c r="EF3" s="41"/>
      <c r="EG3" s="41"/>
      <c r="EH3" s="41"/>
      <c r="EI3" s="41"/>
      <c r="EJ3" s="41"/>
      <c r="EK3" s="41"/>
      <c r="EL3" s="41"/>
      <c r="EM3" s="41"/>
      <c r="EN3" s="41"/>
      <c r="EO3" s="41"/>
      <c r="EP3" s="41"/>
      <c r="EQ3" s="41"/>
      <c r="ER3" s="41"/>
      <c r="ES3" s="41"/>
      <c r="ET3" s="41"/>
      <c r="EU3" s="41"/>
      <c r="EV3" s="41"/>
      <c r="EW3" s="41"/>
      <c r="EX3" s="41"/>
      <c r="EY3" s="41"/>
      <c r="EZ3" s="41"/>
      <c r="FA3" s="41"/>
      <c r="FB3" s="41"/>
      <c r="FC3" s="41"/>
      <c r="FD3" s="41"/>
      <c r="FE3" s="41"/>
      <c r="FF3" s="41"/>
      <c r="FG3" s="41"/>
      <c r="FH3" s="41"/>
      <c r="FI3" s="41"/>
      <c r="FJ3" s="41"/>
      <c r="FK3" s="41"/>
      <c r="FL3" s="41"/>
      <c r="FM3" s="41"/>
      <c r="FN3" s="41"/>
      <c r="FO3" s="41"/>
      <c r="FP3" s="41"/>
      <c r="FQ3" s="41"/>
      <c r="FR3" s="41"/>
      <c r="FS3" s="41"/>
      <c r="FT3" s="41"/>
      <c r="FU3" s="41"/>
      <c r="FV3" s="41"/>
      <c r="FW3" s="41"/>
      <c r="FX3" s="41"/>
      <c r="FY3" s="41"/>
      <c r="FZ3" s="41"/>
      <c r="GA3" s="41"/>
      <c r="GB3" s="41"/>
      <c r="GC3" s="41"/>
      <c r="GD3" s="41"/>
      <c r="GE3" s="41"/>
      <c r="GF3" s="41"/>
      <c r="GG3" s="41"/>
      <c r="GH3" s="41"/>
      <c r="GI3" s="41"/>
      <c r="GJ3" s="41"/>
      <c r="GK3" s="41"/>
      <c r="GL3" s="41"/>
      <c r="GM3" s="41"/>
      <c r="GN3" s="41"/>
      <c r="GO3" s="41"/>
      <c r="GP3" s="41"/>
      <c r="GQ3" s="41"/>
      <c r="GR3" s="41"/>
      <c r="GS3" s="41"/>
      <c r="GT3" s="41"/>
      <c r="GU3" s="41"/>
      <c r="GV3" s="41"/>
      <c r="GW3" s="41"/>
      <c r="GX3" s="41"/>
      <c r="GY3" s="41"/>
      <c r="GZ3" s="41"/>
      <c r="HA3" s="41"/>
      <c r="HB3" s="41"/>
      <c r="HC3" s="41"/>
      <c r="HD3" s="41"/>
      <c r="HE3" s="41"/>
      <c r="HF3" s="41"/>
      <c r="HG3" s="41"/>
      <c r="HH3" s="41"/>
      <c r="HI3" s="41"/>
      <c r="HJ3" s="41"/>
      <c r="HK3" s="41"/>
      <c r="HL3" s="41"/>
      <c r="HM3" s="41"/>
      <c r="HN3" s="41"/>
      <c r="HO3" s="41"/>
      <c r="HP3" s="41"/>
      <c r="HQ3" s="41"/>
      <c r="HR3" s="41"/>
      <c r="HS3" s="41"/>
      <c r="HT3" s="41"/>
      <c r="HU3" s="41"/>
      <c r="HV3" s="41"/>
      <c r="HW3" s="41"/>
      <c r="HX3" s="41"/>
      <c r="HY3" s="41"/>
      <c r="HZ3" s="41"/>
      <c r="IA3" s="41"/>
      <c r="IB3" s="41"/>
      <c r="IC3" s="41"/>
      <c r="ID3" s="41"/>
      <c r="IE3" s="41"/>
      <c r="IF3" s="41"/>
      <c r="IG3" s="41"/>
      <c r="IH3" s="41"/>
      <c r="II3" s="41"/>
      <c r="IJ3" s="41"/>
      <c r="IK3" s="41"/>
      <c r="IL3" s="41"/>
      <c r="IM3" s="41"/>
      <c r="IN3" s="41"/>
      <c r="IO3" s="41"/>
      <c r="IP3" s="41"/>
      <c r="IQ3" s="41"/>
      <c r="IR3" s="41"/>
      <c r="IS3" s="41"/>
      <c r="IT3" s="41"/>
      <c r="IU3" s="41"/>
    </row>
    <row r="4" spans="1:255" x14ac:dyDescent="0.2">
      <c r="B4" s="43"/>
      <c r="C4" s="44"/>
      <c r="D4" s="44"/>
      <c r="E4" s="44"/>
      <c r="F4" s="44"/>
      <c r="G4" s="44"/>
      <c r="H4" s="44"/>
      <c r="I4" s="45"/>
    </row>
    <row r="5" spans="1:255" x14ac:dyDescent="0.2">
      <c r="B5" s="43"/>
      <c r="C5" s="3" t="s">
        <v>4</v>
      </c>
      <c r="D5" s="69"/>
      <c r="E5" s="69"/>
      <c r="F5" s="69"/>
      <c r="G5" s="13"/>
      <c r="H5" s="2"/>
      <c r="I5" s="45"/>
    </row>
    <row r="6" spans="1:255" ht="123" customHeight="1" x14ac:dyDescent="0.2">
      <c r="B6" s="43"/>
      <c r="C6" s="7"/>
      <c r="D6" s="8"/>
      <c r="E6" s="8"/>
      <c r="F6" s="8"/>
      <c r="G6" s="46"/>
      <c r="H6" s="6"/>
      <c r="I6" s="45"/>
    </row>
    <row r="7" spans="1:255" ht="13.5" thickBot="1" x14ac:dyDescent="0.25">
      <c r="B7" s="43"/>
      <c r="C7" s="10"/>
      <c r="D7" s="11"/>
      <c r="E7" s="11"/>
      <c r="F7" s="11"/>
      <c r="G7" s="11"/>
      <c r="H7" s="12"/>
      <c r="I7" s="45"/>
    </row>
    <row r="8" spans="1:255" x14ac:dyDescent="0.2">
      <c r="B8" s="43"/>
      <c r="C8" s="44"/>
      <c r="D8" s="44"/>
      <c r="E8" s="44"/>
      <c r="F8" s="44"/>
      <c r="G8" s="44"/>
      <c r="H8" s="44"/>
      <c r="I8" s="45"/>
    </row>
    <row r="9" spans="1:255" x14ac:dyDescent="0.2">
      <c r="B9" s="43"/>
      <c r="C9" s="3" t="s">
        <v>56</v>
      </c>
      <c r="D9" s="69"/>
      <c r="E9" s="69"/>
      <c r="F9" s="69"/>
      <c r="G9" s="13"/>
      <c r="H9" s="2"/>
      <c r="I9" s="45"/>
    </row>
    <row r="10" spans="1:255" x14ac:dyDescent="0.2">
      <c r="B10" s="43"/>
      <c r="C10" s="4"/>
      <c r="D10" s="5"/>
      <c r="E10" s="5"/>
      <c r="F10" s="5"/>
      <c r="G10" s="5"/>
      <c r="H10" s="6"/>
      <c r="I10" s="45"/>
    </row>
    <row r="11" spans="1:255" ht="22.5" customHeight="1" x14ac:dyDescent="0.2">
      <c r="B11" s="43"/>
      <c r="C11" s="7"/>
      <c r="D11" s="8"/>
      <c r="E11" s="8"/>
      <c r="F11" s="8"/>
      <c r="G11" s="8"/>
      <c r="H11" s="9"/>
      <c r="I11" s="45"/>
    </row>
    <row r="12" spans="1:255" ht="51.75" customHeight="1" x14ac:dyDescent="0.2">
      <c r="B12" s="43"/>
      <c r="C12" s="7"/>
      <c r="D12" s="8"/>
      <c r="E12" s="8"/>
      <c r="F12" s="8"/>
      <c r="G12" s="8"/>
      <c r="H12" s="9"/>
      <c r="I12" s="45"/>
    </row>
    <row r="13" spans="1:255" ht="61.5" customHeight="1" x14ac:dyDescent="0.2">
      <c r="B13" s="43"/>
      <c r="C13" s="7"/>
      <c r="D13" s="8"/>
      <c r="E13" s="8"/>
      <c r="F13" s="8"/>
      <c r="G13" s="8"/>
      <c r="H13" s="9"/>
      <c r="I13" s="45"/>
    </row>
    <row r="14" spans="1:255" ht="21" customHeight="1" x14ac:dyDescent="0.2">
      <c r="B14" s="43"/>
      <c r="C14" s="7"/>
      <c r="D14" s="8"/>
      <c r="E14" s="8"/>
      <c r="F14" s="8"/>
      <c r="G14" s="8"/>
      <c r="H14" s="9"/>
      <c r="I14" s="45"/>
    </row>
    <row r="15" spans="1:255" ht="10.5" customHeight="1" x14ac:dyDescent="0.2">
      <c r="B15" s="43"/>
      <c r="C15" s="7"/>
      <c r="D15" s="8"/>
      <c r="E15" s="8"/>
      <c r="F15" s="8"/>
      <c r="G15" s="8"/>
      <c r="H15" s="9"/>
      <c r="I15" s="45"/>
    </row>
    <row r="16" spans="1:255" ht="13.5" thickBot="1" x14ac:dyDescent="0.25">
      <c r="B16" s="43"/>
      <c r="C16" s="10"/>
      <c r="D16" s="11"/>
      <c r="E16" s="11"/>
      <c r="F16" s="11"/>
      <c r="G16" s="11"/>
      <c r="H16" s="12"/>
      <c r="I16" s="45"/>
    </row>
    <row r="17" spans="2:9" ht="13.5" thickBot="1" x14ac:dyDescent="0.25">
      <c r="B17" s="47"/>
      <c r="C17" s="48"/>
      <c r="D17" s="48"/>
      <c r="E17" s="48"/>
      <c r="F17" s="48"/>
      <c r="G17" s="48"/>
      <c r="H17" s="48"/>
      <c r="I17" s="49"/>
    </row>
    <row r="19" spans="2:9" x14ac:dyDescent="0.2">
      <c r="B19" s="217" t="s">
        <v>30</v>
      </c>
      <c r="C19" s="217"/>
      <c r="D19" s="217"/>
    </row>
    <row r="21" spans="2:9" x14ac:dyDescent="0.2">
      <c r="B21" s="68" t="s">
        <v>70</v>
      </c>
    </row>
    <row r="22" spans="2:9" x14ac:dyDescent="0.2">
      <c r="B22" s="68" t="s">
        <v>37</v>
      </c>
    </row>
    <row r="23" spans="2:9" x14ac:dyDescent="0.2">
      <c r="B23" s="68" t="s">
        <v>38</v>
      </c>
    </row>
  </sheetData>
  <sheetProtection sheet="1" objects="1" scenarios="1"/>
  <mergeCells count="2">
    <mergeCell ref="B3:I3"/>
    <mergeCell ref="B19:D19"/>
  </mergeCells>
  <phoneticPr fontId="5" type="noConversion"/>
  <hyperlinks>
    <hyperlink ref="B19" location="Startseite!Startseite" display="&lt;&lt; Startseite" xr:uid="{00000000-0004-0000-0400-000000000000}"/>
    <hyperlink ref="B19:C19" location="Startseite!Startseite" display="&lt;&lt; Startseite" xr:uid="{00000000-0004-0000-0400-000001000000}"/>
    <hyperlink ref="B19:D19" location="Startseite!Startseite" display="&lt;&lt; Startseite" xr:uid="{00000000-0004-0000-0400-000002000000}"/>
  </hyperlinks>
  <printOptions horizontalCentered="1"/>
  <pageMargins left="0.78740157480314965" right="0.78740157480314965" top="0.98425196850393704" bottom="0.98425196850393704" header="0.51181102362204722" footer="0.51181102362204722"/>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13">
    <tabColor indexed="10"/>
  </sheetPr>
  <dimension ref="B2:F35"/>
  <sheetViews>
    <sheetView showGridLines="0" workbookViewId="0">
      <selection activeCell="C14" sqref="C14"/>
    </sheetView>
  </sheetViews>
  <sheetFormatPr baseColWidth="10" defaultColWidth="11.42578125" defaultRowHeight="12.75" x14ac:dyDescent="0.2"/>
  <cols>
    <col min="1" max="1" width="11.42578125" style="41"/>
    <col min="2" max="2" width="2.85546875" style="41" bestFit="1" customWidth="1"/>
    <col min="3" max="3" width="24.85546875" style="41" bestFit="1" customWidth="1"/>
    <col min="4" max="4" width="49" style="41" bestFit="1" customWidth="1"/>
    <col min="5" max="5" width="34.42578125" style="41" customWidth="1"/>
    <col min="6" max="6" width="11.42578125" style="41" customWidth="1"/>
    <col min="7" max="16384" width="11.42578125" style="41"/>
  </cols>
  <sheetData>
    <row r="2" spans="2:6" x14ac:dyDescent="0.2">
      <c r="E2" s="44"/>
      <c r="F2" s="44"/>
    </row>
    <row r="3" spans="2:6" ht="13.5" thickBot="1" x14ac:dyDescent="0.25"/>
    <row r="4" spans="2:6" ht="13.5" thickBot="1" x14ac:dyDescent="0.25">
      <c r="B4" s="70" t="s">
        <v>40</v>
      </c>
      <c r="C4" s="71" t="s">
        <v>35</v>
      </c>
      <c r="D4" s="71" t="s">
        <v>41</v>
      </c>
      <c r="E4" s="72" t="s">
        <v>42</v>
      </c>
      <c r="F4" s="73"/>
    </row>
    <row r="5" spans="2:6" x14ac:dyDescent="0.2">
      <c r="B5" s="74">
        <v>1</v>
      </c>
      <c r="C5" s="75" t="s">
        <v>43</v>
      </c>
      <c r="D5" s="75" t="s">
        <v>50</v>
      </c>
      <c r="E5" s="76" t="s">
        <v>44</v>
      </c>
      <c r="F5" s="44"/>
    </row>
    <row r="6" spans="2:6" x14ac:dyDescent="0.2">
      <c r="B6" s="74">
        <v>2</v>
      </c>
      <c r="C6" s="75" t="s">
        <v>45</v>
      </c>
      <c r="D6" s="75" t="s">
        <v>51</v>
      </c>
      <c r="E6" s="76" t="s">
        <v>46</v>
      </c>
      <c r="F6" s="44"/>
    </row>
    <row r="7" spans="2:6" x14ac:dyDescent="0.2">
      <c r="B7" s="74">
        <v>3</v>
      </c>
      <c r="C7" s="75" t="s">
        <v>32</v>
      </c>
      <c r="D7" s="75" t="s">
        <v>52</v>
      </c>
      <c r="E7" s="76" t="s">
        <v>47</v>
      </c>
      <c r="F7" s="44"/>
    </row>
    <row r="8" spans="2:6" x14ac:dyDescent="0.2">
      <c r="B8" s="74">
        <v>4</v>
      </c>
      <c r="C8" s="75" t="s">
        <v>39</v>
      </c>
      <c r="D8" s="75" t="s">
        <v>48</v>
      </c>
      <c r="E8" s="76" t="s">
        <v>49</v>
      </c>
      <c r="F8" s="44"/>
    </row>
    <row r="9" spans="2:6" x14ac:dyDescent="0.2">
      <c r="B9" s="74"/>
      <c r="C9" s="75"/>
      <c r="D9" s="75"/>
      <c r="E9" s="76"/>
      <c r="F9" s="44"/>
    </row>
    <row r="10" spans="2:6" x14ac:dyDescent="0.2">
      <c r="B10" s="74"/>
      <c r="C10" s="75"/>
      <c r="D10" s="75"/>
      <c r="E10" s="76"/>
      <c r="F10" s="44"/>
    </row>
    <row r="11" spans="2:6" x14ac:dyDescent="0.2">
      <c r="B11" s="74"/>
      <c r="C11" s="75"/>
      <c r="D11" s="75"/>
      <c r="E11" s="76"/>
      <c r="F11" s="44"/>
    </row>
    <row r="12" spans="2:6" x14ac:dyDescent="0.2">
      <c r="B12" s="74"/>
      <c r="C12" s="75"/>
      <c r="D12" s="75"/>
      <c r="E12" s="76"/>
      <c r="F12" s="44"/>
    </row>
    <row r="13" spans="2:6" x14ac:dyDescent="0.2">
      <c r="B13" s="74"/>
      <c r="C13" s="75"/>
      <c r="D13" s="75"/>
      <c r="E13" s="76"/>
      <c r="F13" s="44"/>
    </row>
    <row r="14" spans="2:6" x14ac:dyDescent="0.2">
      <c r="B14" s="74"/>
      <c r="C14" s="75"/>
      <c r="D14" s="75"/>
      <c r="E14" s="76"/>
      <c r="F14" s="44"/>
    </row>
    <row r="15" spans="2:6" x14ac:dyDescent="0.2">
      <c r="B15" s="74"/>
      <c r="C15" s="75"/>
      <c r="D15" s="75"/>
      <c r="E15" s="76"/>
      <c r="F15" s="44"/>
    </row>
    <row r="16" spans="2:6" x14ac:dyDescent="0.2">
      <c r="B16" s="74"/>
      <c r="C16" s="75"/>
      <c r="D16" s="75"/>
      <c r="E16" s="76"/>
      <c r="F16" s="44"/>
    </row>
    <row r="17" spans="2:6" x14ac:dyDescent="0.2">
      <c r="B17" s="74"/>
      <c r="C17" s="75"/>
      <c r="D17" s="75"/>
      <c r="E17" s="76"/>
      <c r="F17" s="44"/>
    </row>
    <row r="18" spans="2:6" x14ac:dyDescent="0.2">
      <c r="B18" s="74"/>
      <c r="C18" s="75"/>
      <c r="D18" s="75"/>
      <c r="E18" s="76"/>
      <c r="F18" s="44"/>
    </row>
    <row r="19" spans="2:6" x14ac:dyDescent="0.2">
      <c r="B19" s="74"/>
      <c r="C19" s="75"/>
      <c r="D19" s="75"/>
      <c r="E19" s="76"/>
      <c r="F19" s="44"/>
    </row>
    <row r="20" spans="2:6" x14ac:dyDescent="0.2">
      <c r="B20" s="74"/>
      <c r="C20" s="75"/>
      <c r="D20" s="75"/>
      <c r="E20" s="76"/>
      <c r="F20" s="44"/>
    </row>
    <row r="21" spans="2:6" x14ac:dyDescent="0.2">
      <c r="B21" s="74"/>
      <c r="C21" s="75"/>
      <c r="D21" s="75"/>
      <c r="E21" s="76"/>
      <c r="F21" s="44"/>
    </row>
    <row r="22" spans="2:6" x14ac:dyDescent="0.2">
      <c r="B22" s="74"/>
      <c r="C22" s="75"/>
      <c r="D22" s="75"/>
      <c r="E22" s="76"/>
      <c r="F22" s="44"/>
    </row>
    <row r="23" spans="2:6" x14ac:dyDescent="0.2">
      <c r="B23" s="74"/>
      <c r="C23" s="75"/>
      <c r="D23" s="75"/>
      <c r="E23" s="76"/>
      <c r="F23" s="44"/>
    </row>
    <row r="24" spans="2:6" x14ac:dyDescent="0.2">
      <c r="B24" s="74"/>
      <c r="C24" s="75"/>
      <c r="D24" s="75"/>
      <c r="E24" s="76"/>
      <c r="F24" s="44"/>
    </row>
    <row r="25" spans="2:6" x14ac:dyDescent="0.2">
      <c r="B25" s="74"/>
      <c r="C25" s="75"/>
      <c r="D25" s="75"/>
      <c r="E25" s="76"/>
      <c r="F25" s="44"/>
    </row>
    <row r="26" spans="2:6" x14ac:dyDescent="0.2">
      <c r="B26" s="74"/>
      <c r="C26" s="75"/>
      <c r="D26" s="75"/>
      <c r="E26" s="76"/>
      <c r="F26" s="44"/>
    </row>
    <row r="27" spans="2:6" x14ac:dyDescent="0.2">
      <c r="B27" s="74"/>
      <c r="C27" s="75"/>
      <c r="D27" s="75"/>
      <c r="E27" s="76"/>
      <c r="F27" s="44"/>
    </row>
    <row r="28" spans="2:6" x14ac:dyDescent="0.2">
      <c r="B28" s="74"/>
      <c r="C28" s="75"/>
      <c r="D28" s="75"/>
      <c r="E28" s="76"/>
      <c r="F28" s="44"/>
    </row>
    <row r="29" spans="2:6" x14ac:dyDescent="0.2">
      <c r="B29" s="74"/>
      <c r="C29" s="75"/>
      <c r="D29" s="75"/>
      <c r="E29" s="76"/>
      <c r="F29" s="44"/>
    </row>
    <row r="30" spans="2:6" ht="13.5" thickBot="1" x14ac:dyDescent="0.25">
      <c r="B30" s="77"/>
      <c r="C30" s="78"/>
      <c r="D30" s="78"/>
      <c r="E30" s="79"/>
      <c r="F30" s="44"/>
    </row>
    <row r="33" spans="2:2" x14ac:dyDescent="0.2">
      <c r="B33" s="68" t="s">
        <v>53</v>
      </c>
    </row>
    <row r="34" spans="2:2" x14ac:dyDescent="0.2">
      <c r="B34" s="68" t="s">
        <v>37</v>
      </c>
    </row>
    <row r="35" spans="2:2" x14ac:dyDescent="0.2">
      <c r="B35" s="68" t="s">
        <v>38</v>
      </c>
    </row>
  </sheetData>
  <phoneticPr fontId="34" type="noConversion"/>
  <pageMargins left="0.78740157499999996" right="0.78740157499999996" top="0.984251969" bottom="0.984251969" header="0.4921259845" footer="0.4921259845"/>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f5f3c0c8-cb47-4a26-91a1-a44bb4539247" xsi:nil="true"/>
    <lcf76f155ced4ddcb4097134ff3c332f xmlns="bbb3f655-f267-4a84-b742-532fbc77d0ab">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E9C0657C80C9EB42A8AE8AF1E32C18B5" ma:contentTypeVersion="17" ma:contentTypeDescription="Ein neues Dokument erstellen." ma:contentTypeScope="" ma:versionID="7266b70c08a81e8a2aed64642cc83b8a">
  <xsd:schema xmlns:xsd="http://www.w3.org/2001/XMLSchema" xmlns:xs="http://www.w3.org/2001/XMLSchema" xmlns:p="http://schemas.microsoft.com/office/2006/metadata/properties" xmlns:ns2="bbb3f655-f267-4a84-b742-532fbc77d0ab" xmlns:ns3="f5f3c0c8-cb47-4a26-91a1-a44bb4539247" targetNamespace="http://schemas.microsoft.com/office/2006/metadata/properties" ma:root="true" ma:fieldsID="1f82d46ad9d5b4341a6c71d652089739" ns2:_="" ns3:_="">
    <xsd:import namespace="bbb3f655-f267-4a84-b742-532fbc77d0ab"/>
    <xsd:import namespace="f5f3c0c8-cb47-4a26-91a1-a44bb453924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Location" minOccurs="0"/>
                <xsd:element ref="ns2:MediaServiceOCR"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bb3f655-f267-4a84-b742-532fbc77d0a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Bildmarkierungen" ma:readOnly="false" ma:fieldId="{5cf76f15-5ced-4ddc-b409-7134ff3c332f}" ma:taxonomyMulti="true" ma:sspId="0a4a64a0-82bc-48a6-9867-8208b236fb3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5f3c0c8-cb47-4a26-91a1-a44bb4539247" elementFormDefault="qualified">
    <xsd:import namespace="http://schemas.microsoft.com/office/2006/documentManagement/types"/>
    <xsd:import namespace="http://schemas.microsoft.com/office/infopath/2007/PartnerControls"/>
    <xsd:element name="SharedWithUsers" ma:index="10"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Freigegeben für - Details" ma:internalName="SharedWithDetails" ma:readOnly="true">
      <xsd:simpleType>
        <xsd:restriction base="dms:Note">
          <xsd:maxLength value="255"/>
        </xsd:restriction>
      </xsd:simpleType>
    </xsd:element>
    <xsd:element name="TaxCatchAll" ma:index="23" nillable="true" ma:displayName="Taxonomy Catch All Column" ma:hidden="true" ma:list="{60bcdc34-3acf-42b1-abfa-b6ef944057a8}" ma:internalName="TaxCatchAll" ma:showField="CatchAllData" ma:web="f5f3c0c8-cb47-4a26-91a1-a44bb453924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D42E4E-E903-4E86-88A8-8EDA5E465D8F}">
  <ds:schemaRefs>
    <ds:schemaRef ds:uri="http://schemas.microsoft.com/office/2006/metadata/properties"/>
    <ds:schemaRef ds:uri="http://schemas.microsoft.com/office/infopath/2007/PartnerControls"/>
    <ds:schemaRef ds:uri="f5f3c0c8-cb47-4a26-91a1-a44bb4539247"/>
    <ds:schemaRef ds:uri="bbb3f655-f267-4a84-b742-532fbc77d0ab"/>
  </ds:schemaRefs>
</ds:datastoreItem>
</file>

<file path=customXml/itemProps2.xml><?xml version="1.0" encoding="utf-8"?>
<ds:datastoreItem xmlns:ds="http://schemas.openxmlformats.org/officeDocument/2006/customXml" ds:itemID="{0A015A0B-29AA-49C5-AA2E-C557C52A16DC}"/>
</file>

<file path=customXml/itemProps3.xml><?xml version="1.0" encoding="utf-8"?>
<ds:datastoreItem xmlns:ds="http://schemas.openxmlformats.org/officeDocument/2006/customXml" ds:itemID="{D4BB76F2-626E-4BF5-9762-9157A4AFF39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11</vt:i4>
      </vt:variant>
    </vt:vector>
  </HeadingPairs>
  <TitlesOfParts>
    <vt:vector size="17" baseType="lpstr">
      <vt:lpstr>Startseite</vt:lpstr>
      <vt:lpstr>Eingaben</vt:lpstr>
      <vt:lpstr>Berechnung</vt:lpstr>
      <vt:lpstr>Beispiel</vt:lpstr>
      <vt:lpstr>Hilfe</vt:lpstr>
      <vt:lpstr>Parameter_Intern</vt:lpstr>
      <vt:lpstr>BeispielB2</vt:lpstr>
      <vt:lpstr>Beispiel!Druckbereich</vt:lpstr>
      <vt:lpstr>Berechnung!Druckbereich</vt:lpstr>
      <vt:lpstr>Eingaben!Druckbereich</vt:lpstr>
      <vt:lpstr>Hilfe!Druckbereich</vt:lpstr>
      <vt:lpstr>Startseite!Druckbereich</vt:lpstr>
      <vt:lpstr>Beispiel!EingabenB2</vt:lpstr>
      <vt:lpstr>HilfeB3</vt:lpstr>
      <vt:lpstr>Startseite!StartG10</vt:lpstr>
      <vt:lpstr>Startseite!Startseite</vt:lpstr>
      <vt:lpstr>StartseiteB5</vt:lpstr>
    </vt:vector>
  </TitlesOfParts>
  <Company>VNR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Abschreibungen</dc:title>
  <dc:creator>Michael Konetzny</dc:creator>
  <cp:keywords>Abschreibungen Tools</cp:keywords>
  <cp:lastModifiedBy>Konetzny, Michael</cp:lastModifiedBy>
  <cp:lastPrinted>2020-07-28T11:30:37Z</cp:lastPrinted>
  <dcterms:created xsi:type="dcterms:W3CDTF">2009-01-31T13:41:13Z</dcterms:created>
  <dcterms:modified xsi:type="dcterms:W3CDTF">2022-11-17T06:38:24Z</dcterms:modified>
  <cp:category>Tools</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NeedsREVERT">
    <vt:lpwstr>TRUE</vt:lpwstr>
  </property>
  <property fmtid="{D5CDD505-2E9C-101B-9397-08002B2CF9AE}" pid="3" name="Jet Reports Drill Button Active">
    <vt:bool>false</vt:bool>
  </property>
  <property fmtid="{D5CDD505-2E9C-101B-9397-08002B2CF9AE}" pid="4" name="ContentTypeId">
    <vt:lpwstr>0x010100E9C0657C80C9EB42A8AE8AF1E32C18B5</vt:lpwstr>
  </property>
  <property fmtid="{D5CDD505-2E9C-101B-9397-08002B2CF9AE}" pid="5" name="MediaServiceImageTags">
    <vt:lpwstr/>
  </property>
</Properties>
</file>