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7.xml" ContentType="application/vnd.openxmlformats-officedocument.spreadsheetml.worksheet+xml"/>
  <Override PartName="/xl/drawings/drawing5.xml" ContentType="application/vnd.openxmlformats-officedocument.drawing+xml"/>
  <Override PartName="/xl/vbaProject.bin" ContentType="application/vnd.ms-office.vbaProject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E:\_SyncStick\_____________021 - Minijob-Rechner\"/>
    </mc:Choice>
  </mc:AlternateContent>
  <xr:revisionPtr revIDLastSave="0" documentId="13_ncr:1_{4875B49C-D4CD-4095-A803-EF3C769FA5E6}" xr6:coauthVersionLast="47" xr6:coauthVersionMax="47" xr10:uidLastSave="{00000000-0000-0000-0000-000000000000}"/>
  <bookViews>
    <workbookView xWindow="2340" yWindow="2340" windowWidth="25725" windowHeight="13110" tabRatio="611" activeTab="1" xr2:uid="{00000000-000D-0000-FFFF-FFFF00000000}"/>
  </bookViews>
  <sheets>
    <sheet name="Startseite" sheetId="29" r:id="rId1"/>
    <sheet name="Eingaben" sheetId="38" r:id="rId2"/>
    <sheet name="Berechnung" sheetId="40" r:id="rId3"/>
    <sheet name="Beispiel" sheetId="41" r:id="rId4"/>
    <sheet name="Hilfe" sheetId="5" r:id="rId5"/>
    <sheet name="Parameter_Intern" sheetId="30" state="hidden" r:id="rId6"/>
    <sheet name="__Goal_Metadata" sheetId="42" state="veryHidden" r:id="rId7"/>
  </sheets>
  <definedNames>
    <definedName name="_KAW999929" hidden="1">__Goal_Metadata!$B$2</definedName>
    <definedName name="_KAW999934" hidden="1">__Goal_Metadata!$B$1</definedName>
    <definedName name="BeispielB2">#REF!</definedName>
    <definedName name="BeispielB3">Beispiel!$B$3</definedName>
    <definedName name="BerechnungB2">#REF!</definedName>
    <definedName name="BerechnungB3">Berechnung!$B$3</definedName>
    <definedName name="_xlnm.Print_Area" localSheetId="3">Beispiel!$B$2:$N$41</definedName>
    <definedName name="_xlnm.Print_Area" localSheetId="2">Berechnung!$B$3:$M$21</definedName>
    <definedName name="_xlnm.Print_Area" localSheetId="1">Eingaben!$B$3:$N$14</definedName>
    <definedName name="_xlnm.Print_Area" localSheetId="4">Hilfe!$B$3:$F$14</definedName>
    <definedName name="_xlnm.Print_Area" localSheetId="5">Parameter_Intern!$B$4:$E$30</definedName>
    <definedName name="_xlnm.Print_Area" localSheetId="0">Startseite!$B$2:$J$19</definedName>
    <definedName name="EingabenB2">#REF!</definedName>
    <definedName name="EingabenB3">#REF!</definedName>
    <definedName name="HilfeB3">Hilfe!$B$3</definedName>
    <definedName name="HinweiseB3" localSheetId="0">#REF!</definedName>
    <definedName name="StartG10" localSheetId="0">Startseite!$H$10</definedName>
    <definedName name="StartG10">#REF!</definedName>
    <definedName name="Startseite" localSheetId="0">Startseite!$B$5</definedName>
    <definedName name="Startseite">#REF!</definedName>
    <definedName name="StartseiteB5">Startseite!$B$5</definedName>
    <definedName name="StartseiteG10">#REF!</definedName>
  </definedNames>
  <calcPr calcId="191029"/>
</workbook>
</file>

<file path=xl/calcChain.xml><?xml version="1.0" encoding="utf-8"?>
<calcChain xmlns="http://schemas.openxmlformats.org/spreadsheetml/2006/main">
  <c r="F39" i="38" l="1"/>
  <c r="H14" i="40" l="1"/>
  <c r="G55" i="38"/>
  <c r="G14" i="40" s="1"/>
  <c r="E14" i="40"/>
  <c r="G33" i="38"/>
  <c r="F33" i="38" s="1"/>
  <c r="E8" i="40" s="1"/>
  <c r="G52" i="38"/>
  <c r="G11" i="40" s="1"/>
  <c r="H13" i="40"/>
  <c r="H12" i="40"/>
  <c r="H11" i="40"/>
  <c r="E13" i="40"/>
  <c r="E12" i="40"/>
  <c r="G53" i="38"/>
  <c r="F53" i="38" s="1"/>
  <c r="F26" i="38"/>
  <c r="G50" i="38" s="1"/>
  <c r="P13" i="38"/>
  <c r="H35" i="38" s="1"/>
  <c r="F35" i="38" s="1"/>
  <c r="E9" i="40" s="1"/>
  <c r="E10" i="40"/>
  <c r="F34" i="38"/>
  <c r="D5" i="40"/>
  <c r="G54" i="38"/>
  <c r="G13" i="40" s="1"/>
  <c r="F13" i="40" s="1"/>
  <c r="H5" i="40"/>
  <c r="L7" i="38"/>
  <c r="L13" i="38"/>
  <c r="G11" i="29"/>
  <c r="M11" i="29"/>
  <c r="M12" i="29" s="1"/>
  <c r="N11" i="29"/>
  <c r="H17" i="29"/>
  <c r="D17" i="29" s="1"/>
  <c r="F36" i="38"/>
  <c r="E11" i="40"/>
  <c r="H45" i="38" l="1"/>
  <c r="H8" i="40" s="1"/>
  <c r="F54" i="38"/>
  <c r="H47" i="38"/>
  <c r="H9" i="40" s="1"/>
  <c r="G47" i="38"/>
  <c r="G9" i="40" s="1"/>
  <c r="G46" i="38"/>
  <c r="G45" i="38"/>
  <c r="G8" i="40" s="1"/>
  <c r="F8" i="40" s="1"/>
  <c r="G48" i="38"/>
  <c r="H48" i="38" s="1"/>
  <c r="H10" i="40" s="1"/>
  <c r="H46" i="38"/>
  <c r="F52" i="38"/>
  <c r="G10" i="40"/>
  <c r="F50" i="38"/>
  <c r="G12" i="40"/>
  <c r="F12" i="40" s="1"/>
  <c r="D16" i="40"/>
  <c r="F55" i="38"/>
  <c r="F11" i="40"/>
  <c r="F14" i="40"/>
  <c r="F45" i="38" l="1"/>
  <c r="F46" i="38"/>
  <c r="F9" i="40"/>
  <c r="F47" i="38"/>
  <c r="F10" i="40"/>
  <c r="H18" i="40"/>
  <c r="H20" i="40" s="1"/>
  <c r="G18" i="40"/>
  <c r="F18" i="40" l="1"/>
</calcChain>
</file>

<file path=xl/sharedStrings.xml><?xml version="1.0" encoding="utf-8"?>
<sst xmlns="http://schemas.openxmlformats.org/spreadsheetml/2006/main" count="108" uniqueCount="62">
  <si>
    <t>Allgemeine Hinweise</t>
  </si>
  <si>
    <t>Startseite</t>
  </si>
  <si>
    <t>Tabellenblätter</t>
  </si>
  <si>
    <t>Tabellenblatt</t>
  </si>
  <si>
    <t>Info</t>
  </si>
  <si>
    <t>Die Vervielfältigung, Verbreitung oder Veräußerung der Daten oder Texte ist unzulässig und</t>
  </si>
  <si>
    <t>ausdrücklich nur mit Genehmigung des Verlags gestattet.</t>
  </si>
  <si>
    <t>Nr</t>
  </si>
  <si>
    <t>Hinweise</t>
  </si>
  <si>
    <t>Hyperlink</t>
  </si>
  <si>
    <t>Eingaben</t>
  </si>
  <si>
    <t>Beispiel</t>
  </si>
  <si>
    <t>Hilfe</t>
  </si>
  <si>
    <t>Hier finden Sie nähere Informationen über die Anwendung.</t>
  </si>
  <si>
    <t>#Hilfe!B3</t>
  </si>
  <si>
    <t>Berechnung</t>
  </si>
  <si>
    <t>#Eingaben!B3</t>
  </si>
  <si>
    <t>#Beispiel!B3</t>
  </si>
  <si>
    <t>#Berechnung!B3</t>
  </si>
  <si>
    <t>&lt;&lt; Startseite</t>
  </si>
  <si>
    <t>Hilfe?</t>
  </si>
  <si>
    <t>&lt;&lt; Starseite</t>
  </si>
  <si>
    <t>© BWRmed!a, ein Unternehmensbereich der VNR Verlag für die Deutsche Wirtschaft AG - HRexperten24.de</t>
  </si>
  <si>
    <t>_KAW999934</t>
  </si>
  <si>
    <t>J</t>
  </si>
  <si>
    <t>_KAW999929</t>
  </si>
  <si>
    <t>bb6f94e9-3d72-4b2e-87b9-0e4507023c5a</t>
  </si>
  <si>
    <t>Krankenversicherung</t>
  </si>
  <si>
    <t>Pflegeversicherung</t>
  </si>
  <si>
    <t>Rentenversicherung</t>
  </si>
  <si>
    <t>Arbeitslohn</t>
  </si>
  <si>
    <t>Sozialversicherung</t>
  </si>
  <si>
    <t>Gesamt</t>
  </si>
  <si>
    <t>AG</t>
  </si>
  <si>
    <t>AN</t>
  </si>
  <si>
    <t>Arbeitslosenversicherung</t>
  </si>
  <si>
    <t>Berechnung SozVers.</t>
  </si>
  <si>
    <t>Summe</t>
  </si>
  <si>
    <t>Auszahlung</t>
  </si>
  <si>
    <t>Berechnungen</t>
  </si>
  <si>
    <t>Insolvenzgeldumlage</t>
  </si>
  <si>
    <t>Hier wird die Abrechnung für Ihren Mitarbeiter erstellt</t>
  </si>
  <si>
    <t>Name des Mitarbeiters</t>
  </si>
  <si>
    <t>Lohnsteuer</t>
  </si>
  <si>
    <t>Option zur Rentenversicherungspflicht ausgeübt</t>
  </si>
  <si>
    <r>
      <t xml:space="preserve">Rentenversicherung </t>
    </r>
    <r>
      <rPr>
        <vertAlign val="superscript"/>
        <sz val="10"/>
        <rFont val="Arial"/>
        <family val="2"/>
      </rPr>
      <t>1)</t>
    </r>
  </si>
  <si>
    <t>Hinweise zum Minijobrechner</t>
  </si>
  <si>
    <t>Hier machen Sie die Angaben für den Minijobrechner</t>
  </si>
  <si>
    <t>Hier finden Sie ein Beispiel für den Minijobrechner</t>
  </si>
  <si>
    <t>&lt;&lt;-- Ausblenden</t>
  </si>
  <si>
    <t>Umlage U1</t>
  </si>
  <si>
    <t>Umlage U2</t>
  </si>
  <si>
    <t>Insovlenzgeldumlage</t>
  </si>
  <si>
    <t>Pauschalsteuer</t>
  </si>
  <si>
    <t>Mitarbeiter gesetzlich krankenversicht?</t>
  </si>
  <si>
    <t>Unfallversicherung</t>
  </si>
  <si>
    <t>Minijobrechner 2025</t>
  </si>
  <si>
    <t>© 2025 by mediaforwork - ein Unternehmensbereich der Verlag für die Deutsche Wirtschaft AG</t>
  </si>
  <si>
    <t>Minijobrechner 2025 - Eingaben</t>
  </si>
  <si>
    <t>Minijobrechner 2025 - Berechnung</t>
  </si>
  <si>
    <t>Minijobrechner 2025 - Hilfe</t>
  </si>
  <si>
    <t>Arbeitslohn in Euro (bis maximal 556,00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</si>
</sst>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%"/>
    <numFmt numFmtId="165" formatCode="#,##0.00\ &quot;€&quot;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sz val="14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vertAlign val="superscript"/>
      <sz val="1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1" applyNumberFormat="0" applyAlignment="0" applyProtection="0"/>
    <xf numFmtId="0" fontId="10" fillId="11" borderId="2" applyNumberFormat="0" applyAlignment="0" applyProtection="0"/>
    <xf numFmtId="0" fontId="11" fillId="4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14" fillId="3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5" fillId="12" borderId="0" applyNumberFormat="0" applyBorder="0" applyAlignment="0" applyProtection="0"/>
    <xf numFmtId="0" fontId="8" fillId="13" borderId="4" applyNumberFormat="0" applyFont="0" applyAlignment="0" applyProtection="0"/>
    <xf numFmtId="0" fontId="16" fillId="2" borderId="0" applyNumberFormat="0" applyBorder="0" applyAlignment="0" applyProtection="0"/>
    <xf numFmtId="0" fontId="30" fillId="0" borderId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6" fillId="14" borderId="9" applyNumberFormat="0" applyAlignment="0" applyProtection="0"/>
  </cellStyleXfs>
  <cellXfs count="134">
    <xf numFmtId="0" fontId="0" fillId="0" borderId="0" xfId="0"/>
    <xf numFmtId="0" fontId="0" fillId="15" borderId="10" xfId="0" applyFill="1" applyBorder="1" applyAlignment="1" applyProtection="1">
      <alignment horizontal="left" wrapText="1"/>
      <protection hidden="1"/>
    </xf>
    <xf numFmtId="0" fontId="0" fillId="16" borderId="0" xfId="0" applyFill="1" applyAlignment="1" applyProtection="1">
      <alignment horizontal="left" wrapText="1"/>
      <protection hidden="1"/>
    </xf>
    <xf numFmtId="0" fontId="0" fillId="0" borderId="0" xfId="0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7" xfId="0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7" fillId="17" borderId="18" xfId="0" applyFont="1" applyFill="1" applyBorder="1" applyAlignment="1" applyProtection="1">
      <alignment horizontal="centerContinuous" vertical="center"/>
      <protection hidden="1"/>
    </xf>
    <xf numFmtId="0" fontId="27" fillId="17" borderId="19" xfId="0" applyFont="1" applyFill="1" applyBorder="1" applyAlignment="1" applyProtection="1">
      <alignment horizontal="centerContinuous" vertical="center"/>
      <protection hidden="1"/>
    </xf>
    <xf numFmtId="0" fontId="27" fillId="17" borderId="20" xfId="0" applyFont="1" applyFill="1" applyBorder="1" applyAlignment="1" applyProtection="1">
      <alignment horizontal="centerContinuous" vertical="center"/>
      <protection hidden="1"/>
    </xf>
    <xf numFmtId="0" fontId="0" fillId="0" borderId="18" xfId="0" applyBorder="1" applyProtection="1">
      <protection hidden="1"/>
    </xf>
    <xf numFmtId="0" fontId="2" fillId="0" borderId="19" xfId="0" applyFont="1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2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  <protection hidden="1"/>
    </xf>
    <xf numFmtId="0" fontId="2" fillId="18" borderId="10" xfId="0" applyFont="1" applyFill="1" applyBorder="1" applyProtection="1">
      <protection hidden="1"/>
    </xf>
    <xf numFmtId="0" fontId="2" fillId="0" borderId="10" xfId="0" applyFont="1" applyBorder="1" applyProtection="1">
      <protection hidden="1"/>
    </xf>
    <xf numFmtId="0" fontId="24" fillId="0" borderId="22" xfId="16" applyBorder="1" applyAlignment="1" applyProtection="1">
      <alignment horizontal="center" vertical="center"/>
      <protection hidden="1"/>
    </xf>
    <xf numFmtId="0" fontId="25" fillId="0" borderId="12" xfId="15" applyBorder="1" applyAlignment="1" applyProtection="1">
      <alignment horizontal="left"/>
      <protection hidden="1"/>
    </xf>
    <xf numFmtId="0" fontId="0" fillId="0" borderId="14" xfId="0" applyBorder="1"/>
    <xf numFmtId="0" fontId="2" fillId="0" borderId="16" xfId="0" applyFont="1" applyBorder="1" applyProtection="1">
      <protection hidden="1"/>
    </xf>
    <xf numFmtId="0" fontId="2" fillId="0" borderId="23" xfId="0" applyFont="1" applyBorder="1" applyProtection="1">
      <protection hidden="1"/>
    </xf>
    <xf numFmtId="0" fontId="2" fillId="0" borderId="21" xfId="0" applyFont="1" applyBorder="1" applyProtection="1">
      <protection hidden="1"/>
    </xf>
    <xf numFmtId="0" fontId="0" fillId="0" borderId="24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26" xfId="0" applyBorder="1" applyProtection="1">
      <protection hidden="1"/>
    </xf>
    <xf numFmtId="0" fontId="0" fillId="0" borderId="27" xfId="0" applyBorder="1" applyProtection="1">
      <protection hidden="1"/>
    </xf>
    <xf numFmtId="0" fontId="0" fillId="0" borderId="28" xfId="0" applyBorder="1" applyProtection="1">
      <protection hidden="1"/>
    </xf>
    <xf numFmtId="0" fontId="2" fillId="19" borderId="29" xfId="0" applyFont="1" applyFill="1" applyBorder="1" applyAlignment="1" applyProtection="1">
      <alignment horizontal="left" wrapText="1"/>
      <protection hidden="1"/>
    </xf>
    <xf numFmtId="0" fontId="0" fillId="19" borderId="0" xfId="0" applyFill="1" applyProtection="1">
      <protection hidden="1"/>
    </xf>
    <xf numFmtId="0" fontId="2" fillId="19" borderId="30" xfId="0" applyFont="1" applyFill="1" applyBorder="1" applyAlignment="1" applyProtection="1">
      <alignment horizontal="left" wrapText="1"/>
      <protection hidden="1"/>
    </xf>
    <xf numFmtId="0" fontId="2" fillId="19" borderId="31" xfId="0" applyFont="1" applyFill="1" applyBorder="1" applyAlignment="1" applyProtection="1">
      <alignment horizontal="left" wrapText="1"/>
      <protection hidden="1"/>
    </xf>
    <xf numFmtId="0" fontId="2" fillId="19" borderId="14" xfId="0" applyFont="1" applyFill="1" applyBorder="1" applyAlignment="1" applyProtection="1">
      <alignment horizontal="left" wrapText="1"/>
      <protection hidden="1"/>
    </xf>
    <xf numFmtId="0" fontId="2" fillId="19" borderId="15" xfId="0" applyFont="1" applyFill="1" applyBorder="1" applyAlignment="1" applyProtection="1">
      <alignment horizontal="left" wrapText="1"/>
      <protection hidden="1"/>
    </xf>
    <xf numFmtId="0" fontId="6" fillId="17" borderId="22" xfId="0" applyFont="1" applyFill="1" applyBorder="1" applyAlignment="1" applyProtection="1">
      <alignment horizontal="left" wrapText="1"/>
      <protection hidden="1"/>
    </xf>
    <xf numFmtId="0" fontId="6" fillId="17" borderId="32" xfId="0" applyFont="1" applyFill="1" applyBorder="1" applyAlignment="1" applyProtection="1">
      <alignment horizontal="left"/>
      <protection hidden="1"/>
    </xf>
    <xf numFmtId="0" fontId="2" fillId="19" borderId="33" xfId="0" applyFont="1" applyFill="1" applyBorder="1" applyAlignment="1" applyProtection="1">
      <alignment horizontal="left" wrapText="1"/>
      <protection hidden="1"/>
    </xf>
    <xf numFmtId="0" fontId="2" fillId="19" borderId="34" xfId="0" applyFont="1" applyFill="1" applyBorder="1" applyAlignment="1" applyProtection="1">
      <alignment horizontal="left" wrapText="1"/>
      <protection hidden="1"/>
    </xf>
    <xf numFmtId="0" fontId="2" fillId="19" borderId="0" xfId="0" applyFont="1" applyFill="1" applyAlignment="1" applyProtection="1">
      <alignment horizontal="left" wrapText="1"/>
      <protection hidden="1"/>
    </xf>
    <xf numFmtId="0" fontId="2" fillId="19" borderId="12" xfId="0" applyFont="1" applyFill="1" applyBorder="1" applyAlignment="1" applyProtection="1">
      <alignment horizontal="left" wrapText="1"/>
      <protection hidden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2" fillId="0" borderId="35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4" fillId="0" borderId="0" xfId="16" applyAlignment="1" applyProtection="1">
      <alignment horizontal="center"/>
    </xf>
    <xf numFmtId="0" fontId="0" fillId="19" borderId="18" xfId="0" applyFill="1" applyBorder="1"/>
    <xf numFmtId="0" fontId="0" fillId="19" borderId="19" xfId="0" applyFill="1" applyBorder="1"/>
    <xf numFmtId="0" fontId="29" fillId="19" borderId="19" xfId="0" applyFont="1" applyFill="1" applyBorder="1" applyAlignment="1">
      <alignment wrapText="1"/>
    </xf>
    <xf numFmtId="0" fontId="0" fillId="19" borderId="20" xfId="0" applyFill="1" applyBorder="1"/>
    <xf numFmtId="0" fontId="0" fillId="19" borderId="11" xfId="0" applyFill="1" applyBorder="1"/>
    <xf numFmtId="0" fontId="0" fillId="19" borderId="0" xfId="0" applyFill="1"/>
    <xf numFmtId="0" fontId="3" fillId="19" borderId="0" xfId="0" applyFont="1" applyFill="1"/>
    <xf numFmtId="0" fontId="2" fillId="19" borderId="0" xfId="0" applyFont="1" applyFill="1"/>
    <xf numFmtId="0" fontId="0" fillId="19" borderId="12" xfId="0" applyFill="1" applyBorder="1"/>
    <xf numFmtId="0" fontId="2" fillId="19" borderId="35" xfId="0" applyFont="1" applyFill="1" applyBorder="1"/>
    <xf numFmtId="0" fontId="0" fillId="19" borderId="13" xfId="0" applyFill="1" applyBorder="1"/>
    <xf numFmtId="0" fontId="0" fillId="19" borderId="14" xfId="0" applyFill="1" applyBorder="1"/>
    <xf numFmtId="0" fontId="0" fillId="19" borderId="15" xfId="0" applyFill="1" applyBorder="1"/>
    <xf numFmtId="0" fontId="24" fillId="0" borderId="0" xfId="16" applyAlignment="1" applyProtection="1">
      <alignment horizontal="left"/>
    </xf>
    <xf numFmtId="0" fontId="0" fillId="19" borderId="0" xfId="0" applyFill="1" applyAlignment="1" applyProtection="1">
      <alignment horizontal="left"/>
      <protection locked="0"/>
    </xf>
    <xf numFmtId="0" fontId="0" fillId="0" borderId="35" xfId="0" applyBorder="1"/>
    <xf numFmtId="0" fontId="2" fillId="0" borderId="35" xfId="0" applyFont="1" applyBorder="1" applyAlignment="1">
      <alignment horizontal="center"/>
    </xf>
    <xf numFmtId="4" fontId="0" fillId="0" borderId="0" xfId="0" applyNumberFormat="1"/>
    <xf numFmtId="0" fontId="2" fillId="0" borderId="0" xfId="0" applyFont="1"/>
    <xf numFmtId="0" fontId="0" fillId="19" borderId="35" xfId="0" applyFill="1" applyBorder="1"/>
    <xf numFmtId="164" fontId="0" fillId="19" borderId="0" xfId="0" applyNumberFormat="1" applyFill="1"/>
    <xf numFmtId="4" fontId="0" fillId="19" borderId="0" xfId="0" applyNumberFormat="1" applyFill="1"/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4" fontId="0" fillId="0" borderId="14" xfId="0" applyNumberFormat="1" applyBorder="1"/>
    <xf numFmtId="4" fontId="0" fillId="19" borderId="35" xfId="0" applyNumberFormat="1" applyFill="1" applyBorder="1"/>
    <xf numFmtId="0" fontId="0" fillId="19" borderId="18" xfId="0" applyFill="1" applyBorder="1" applyProtection="1">
      <protection hidden="1"/>
    </xf>
    <xf numFmtId="0" fontId="0" fillId="19" borderId="19" xfId="0" applyFill="1" applyBorder="1" applyProtection="1">
      <protection hidden="1"/>
    </xf>
    <xf numFmtId="0" fontId="29" fillId="19" borderId="19" xfId="0" applyFont="1" applyFill="1" applyBorder="1" applyAlignment="1" applyProtection="1">
      <alignment wrapText="1"/>
      <protection hidden="1"/>
    </xf>
    <xf numFmtId="0" fontId="0" fillId="19" borderId="20" xfId="0" applyFill="1" applyBorder="1" applyProtection="1">
      <protection hidden="1"/>
    </xf>
    <xf numFmtId="0" fontId="0" fillId="19" borderId="11" xfId="0" applyFill="1" applyBorder="1" applyProtection="1">
      <protection hidden="1"/>
    </xf>
    <xf numFmtId="0" fontId="3" fillId="19" borderId="0" xfId="0" applyFont="1" applyFill="1" applyProtection="1">
      <protection hidden="1"/>
    </xf>
    <xf numFmtId="0" fontId="2" fillId="19" borderId="0" xfId="0" applyFont="1" applyFill="1" applyProtection="1">
      <protection hidden="1"/>
    </xf>
    <xf numFmtId="0" fontId="0" fillId="19" borderId="12" xfId="0" applyFill="1" applyBorder="1" applyProtection="1">
      <protection hidden="1"/>
    </xf>
    <xf numFmtId="0" fontId="0" fillId="19" borderId="13" xfId="0" applyFill="1" applyBorder="1" applyProtection="1">
      <protection hidden="1"/>
    </xf>
    <xf numFmtId="0" fontId="0" fillId="19" borderId="14" xfId="0" applyFill="1" applyBorder="1" applyProtection="1">
      <protection hidden="1"/>
    </xf>
    <xf numFmtId="0" fontId="0" fillId="19" borderId="15" xfId="0" applyFill="1" applyBorder="1" applyProtection="1">
      <protection hidden="1"/>
    </xf>
    <xf numFmtId="0" fontId="0" fillId="0" borderId="17" xfId="0" applyBorder="1" applyAlignment="1" applyProtection="1">
      <alignment horizontal="center"/>
      <protection locked="0" hidden="1"/>
    </xf>
    <xf numFmtId="0" fontId="34" fillId="19" borderId="0" xfId="0" applyFont="1" applyFill="1"/>
    <xf numFmtId="165" fontId="2" fillId="0" borderId="17" xfId="0" applyNumberFormat="1" applyFont="1" applyBorder="1" applyAlignment="1" applyProtection="1">
      <alignment horizontal="center"/>
      <protection locked="0" hidden="1"/>
    </xf>
    <xf numFmtId="165" fontId="0" fillId="19" borderId="0" xfId="0" applyNumberFormat="1" applyFill="1"/>
    <xf numFmtId="165" fontId="0" fillId="19" borderId="35" xfId="0" applyNumberFormat="1" applyFill="1" applyBorder="1"/>
    <xf numFmtId="165" fontId="2" fillId="19" borderId="0" xfId="0" applyNumberFormat="1" applyFont="1" applyFill="1" applyAlignment="1">
      <alignment horizontal="right"/>
    </xf>
    <xf numFmtId="165" fontId="2" fillId="19" borderId="35" xfId="0" applyNumberFormat="1" applyFont="1" applyFill="1" applyBorder="1"/>
    <xf numFmtId="0" fontId="29" fillId="19" borderId="0" xfId="0" applyFont="1" applyFill="1" applyAlignment="1" applyProtection="1">
      <alignment wrapText="1"/>
      <protection hidden="1"/>
    </xf>
    <xf numFmtId="0" fontId="2" fillId="19" borderId="0" xfId="0" applyFont="1" applyFill="1" applyAlignment="1" applyProtection="1">
      <alignment wrapText="1"/>
      <protection hidden="1"/>
    </xf>
    <xf numFmtId="164" fontId="0" fillId="0" borderId="35" xfId="0" applyNumberFormat="1" applyBorder="1" applyAlignment="1">
      <alignment horizontal="right"/>
    </xf>
    <xf numFmtId="164" fontId="0" fillId="16" borderId="0" xfId="0" applyNumberFormat="1" applyFill="1" applyAlignment="1">
      <alignment horizontal="center"/>
    </xf>
    <xf numFmtId="164" fontId="0" fillId="0" borderId="35" xfId="0" applyNumberFormat="1" applyBorder="1"/>
    <xf numFmtId="0" fontId="0" fillId="20" borderId="0" xfId="0" applyFill="1"/>
    <xf numFmtId="10" fontId="0" fillId="0" borderId="0" xfId="0" applyNumberFormat="1"/>
    <xf numFmtId="0" fontId="6" fillId="18" borderId="32" xfId="0" applyFont="1" applyFill="1" applyBorder="1" applyAlignment="1" applyProtection="1">
      <alignment horizontal="left" wrapText="1"/>
      <protection hidden="1"/>
    </xf>
    <xf numFmtId="0" fontId="6" fillId="18" borderId="10" xfId="0" applyFont="1" applyFill="1" applyBorder="1" applyAlignment="1" applyProtection="1">
      <alignment horizontal="left" wrapText="1"/>
      <protection hidden="1"/>
    </xf>
    <xf numFmtId="0" fontId="1" fillId="0" borderId="36" xfId="0" applyFont="1" applyBorder="1" applyAlignment="1" applyProtection="1">
      <alignment horizontal="center"/>
      <protection hidden="1"/>
    </xf>
    <xf numFmtId="0" fontId="1" fillId="0" borderId="37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28" fillId="17" borderId="36" xfId="0" applyFont="1" applyFill="1" applyBorder="1" applyAlignment="1" applyProtection="1">
      <alignment horizontal="center" vertical="center"/>
      <protection hidden="1"/>
    </xf>
    <xf numFmtId="0" fontId="28" fillId="17" borderId="38" xfId="0" applyFont="1" applyFill="1" applyBorder="1" applyAlignment="1" applyProtection="1">
      <alignment horizontal="center" vertical="center"/>
      <protection hidden="1"/>
    </xf>
    <xf numFmtId="0" fontId="28" fillId="17" borderId="37" xfId="0" applyFont="1" applyFill="1" applyBorder="1" applyAlignment="1" applyProtection="1">
      <alignment horizontal="center" vertical="center"/>
      <protection hidden="1"/>
    </xf>
    <xf numFmtId="0" fontId="24" fillId="0" borderId="0" xfId="16" applyAlignment="1" applyProtection="1">
      <alignment horizontal="left"/>
    </xf>
    <xf numFmtId="0" fontId="32" fillId="0" borderId="36" xfId="0" applyFont="1" applyBorder="1" applyAlignment="1" applyProtection="1">
      <alignment horizontal="center"/>
      <protection hidden="1"/>
    </xf>
    <xf numFmtId="0" fontId="32" fillId="0" borderId="38" xfId="0" applyFont="1" applyBorder="1" applyAlignment="1" applyProtection="1">
      <alignment horizontal="center"/>
      <protection hidden="1"/>
    </xf>
    <xf numFmtId="0" fontId="32" fillId="0" borderId="37" xfId="0" applyFont="1" applyBorder="1" applyAlignment="1" applyProtection="1">
      <alignment horizontal="center"/>
      <protection hidden="1"/>
    </xf>
    <xf numFmtId="0" fontId="2" fillId="16" borderId="32" xfId="0" applyFont="1" applyFill="1" applyBorder="1" applyAlignment="1" applyProtection="1">
      <alignment horizontal="right" wrapText="1"/>
      <protection locked="0"/>
    </xf>
    <xf numFmtId="0" fontId="2" fillId="16" borderId="22" xfId="0" applyFont="1" applyFill="1" applyBorder="1" applyAlignment="1" applyProtection="1">
      <alignment horizontal="right" wrapText="1"/>
      <protection locked="0"/>
    </xf>
    <xf numFmtId="0" fontId="28" fillId="17" borderId="36" xfId="0" applyFont="1" applyFill="1" applyBorder="1" applyAlignment="1">
      <alignment horizontal="center" vertical="center"/>
    </xf>
    <xf numFmtId="0" fontId="28" fillId="17" borderId="38" xfId="0" applyFont="1" applyFill="1" applyBorder="1" applyAlignment="1">
      <alignment horizontal="center" vertical="center"/>
    </xf>
    <xf numFmtId="0" fontId="28" fillId="17" borderId="37" xfId="0" applyFont="1" applyFill="1" applyBorder="1" applyAlignment="1">
      <alignment horizontal="center" vertical="center"/>
    </xf>
    <xf numFmtId="0" fontId="23" fillId="17" borderId="36" xfId="0" applyFont="1" applyFill="1" applyBorder="1" applyAlignment="1" applyProtection="1">
      <alignment horizontal="center" vertical="center"/>
      <protection hidden="1"/>
    </xf>
    <xf numFmtId="0" fontId="23" fillId="17" borderId="38" xfId="0" applyFont="1" applyFill="1" applyBorder="1" applyAlignment="1" applyProtection="1">
      <alignment horizontal="center" vertical="center"/>
      <protection hidden="1"/>
    </xf>
    <xf numFmtId="0" fontId="23" fillId="17" borderId="37" xfId="0" applyFont="1" applyFill="1" applyBorder="1" applyAlignment="1" applyProtection="1">
      <alignment horizontal="center" vertical="center"/>
      <protection hidden="1"/>
    </xf>
    <xf numFmtId="0" fontId="24" fillId="0" borderId="0" xfId="16" applyAlignment="1" applyProtection="1">
      <alignment horizontal="left"/>
      <protection hidden="1"/>
    </xf>
  </cellXfs>
  <cellStyles count="30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gebnis 1" xfId="11" xr:uid="{00000000-0005-0000-0000-00000A000000}"/>
    <cellStyle name="Erklärender Text" xfId="12" builtinId="53" customBuiltin="1"/>
    <cellStyle name="Euro" xfId="13" xr:uid="{00000000-0005-0000-0000-00000C000000}"/>
    <cellStyle name="Gut" xfId="14" builtinId="26" customBuiltin="1"/>
    <cellStyle name="Hyperlink_Fluktuationsquotenrechner_PEO" xfId="15" xr:uid="{00000000-0005-0000-0000-00000E000000}"/>
    <cellStyle name="Link" xfId="16" builtinId="8"/>
    <cellStyle name="Neutral" xfId="17" builtinId="28" customBuiltin="1"/>
    <cellStyle name="Notiz" xfId="18" builtinId="10" customBuiltin="1"/>
    <cellStyle name="Schlecht" xfId="19" builtinId="27" customBuiltin="1"/>
    <cellStyle name="Standard" xfId="0" builtinId="0"/>
    <cellStyle name="Standard 2" xfId="20" xr:uid="{00000000-0005-0000-0000-000014000000}"/>
    <cellStyle name="Überschrift" xfId="21" builtinId="15" customBuiltin="1"/>
    <cellStyle name="Überschrift 1" xfId="22" builtinId="16" customBuiltin="1"/>
    <cellStyle name="Überschrift 1 1" xfId="23" xr:uid="{00000000-0005-0000-0000-000017000000}"/>
    <cellStyle name="Überschrift 2" xfId="24" builtinId="17" customBuiltin="1"/>
    <cellStyle name="Überschrift 3" xfId="25" builtinId="18" customBuiltin="1"/>
    <cellStyle name="Überschrift 4" xfId="26" builtinId="19" customBuiltin="1"/>
    <cellStyle name="Verknüpfte Zelle" xfId="27" builtinId="24" customBuiltin="1"/>
    <cellStyle name="Warnender Text" xfId="28" builtinId="11" customBuiltin="1"/>
    <cellStyle name="Zelle überprüfen" xfId="29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AF7D9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6F1F7"/>
      <rgbColor rgb="003366FF"/>
      <rgbColor rgb="0033CCCC"/>
      <rgbColor rgb="00EBEBEB"/>
      <rgbColor rgb="000668AF"/>
      <rgbColor rgb="006B9535"/>
      <rgbColor rgb="00E6F1F7"/>
      <rgbColor rgb="00666699"/>
      <rgbColor rgb="00969696"/>
      <rgbColor rgb="00003366"/>
      <rgbColor rgb="00339966"/>
      <rgbColor rgb="00003300"/>
      <rgbColor rgb="007AB031"/>
      <rgbColor rgb="000668AF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List" dx="22" fmlaLink="$N$9" fmlaRange="Parameter_Intern!$C$5:$C$8" noThreeD="1" sel="1" val="0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3.emf"/><Relationship Id="rId4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0</xdr:rowOff>
    </xdr:from>
    <xdr:to>
      <xdr:col>9</xdr:col>
      <xdr:colOff>133350</xdr:colOff>
      <xdr:row>6</xdr:row>
      <xdr:rowOff>533400</xdr:rowOff>
    </xdr:to>
    <xdr:sp macro="" textlink="">
      <xdr:nvSpPr>
        <xdr:cNvPr id="21616" name="Text 2">
          <a:extLst>
            <a:ext uri="{FF2B5EF4-FFF2-40B4-BE49-F238E27FC236}">
              <a16:creationId xmlns:a16="http://schemas.microsoft.com/office/drawing/2014/main" id="{00000000-0008-0000-0000-000070540000}"/>
            </a:ext>
          </a:extLst>
        </xdr:cNvPr>
        <xdr:cNvSpPr txBox="1">
          <a:spLocks noChangeArrowheads="1"/>
        </xdr:cNvSpPr>
      </xdr:nvSpPr>
      <xdr:spPr bwMode="auto">
        <a:xfrm>
          <a:off x="771525" y="1447800"/>
          <a:ext cx="4581525" cy="695325"/>
        </a:xfrm>
        <a:prstGeom prst="rect">
          <a:avLst/>
        </a:prstGeom>
        <a:solidFill>
          <a:srgbClr val="E6F1F7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Mit dem "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Minijobrechner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können Sie Mini-Jobber mit einem Verdienst bis zu 556 Euro abrechnen.</a:t>
          </a:r>
        </a:p>
      </xdr:txBody>
    </xdr:sp>
    <xdr:clientData/>
  </xdr:twoCellAnchor>
  <xdr:twoCellAnchor>
    <xdr:from>
      <xdr:col>6</xdr:col>
      <xdr:colOff>47625</xdr:colOff>
      <xdr:row>16</xdr:row>
      <xdr:rowOff>0</xdr:rowOff>
    </xdr:from>
    <xdr:to>
      <xdr:col>7</xdr:col>
      <xdr:colOff>85725</xdr:colOff>
      <xdr:row>17</xdr:row>
      <xdr:rowOff>9525</xdr:rowOff>
    </xdr:to>
    <xdr:sp macro="" textlink="">
      <xdr:nvSpPr>
        <xdr:cNvPr id="21654" name="AutoShape 4">
          <a:extLst>
            <a:ext uri="{FF2B5EF4-FFF2-40B4-BE49-F238E27FC236}">
              <a16:creationId xmlns:a16="http://schemas.microsoft.com/office/drawing/2014/main" id="{00000000-0008-0000-0000-000096540000}"/>
            </a:ext>
          </a:extLst>
        </xdr:cNvPr>
        <xdr:cNvSpPr>
          <a:spLocks noChangeArrowheads="1"/>
        </xdr:cNvSpPr>
      </xdr:nvSpPr>
      <xdr:spPr bwMode="auto">
        <a:xfrm rot="5400000">
          <a:off x="3381375" y="4048125"/>
          <a:ext cx="495300" cy="209550"/>
        </a:xfrm>
        <a:prstGeom prst="triangle">
          <a:avLst>
            <a:gd name="adj" fmla="val 50000"/>
          </a:avLst>
        </a:prstGeom>
        <a:solidFill>
          <a:srgbClr val="6B953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20</xdr:row>
      <xdr:rowOff>0</xdr:rowOff>
    </xdr:from>
    <xdr:to>
      <xdr:col>10</xdr:col>
      <xdr:colOff>0</xdr:colOff>
      <xdr:row>37</xdr:row>
      <xdr:rowOff>95250</xdr:rowOff>
    </xdr:to>
    <xdr:grpSp>
      <xdr:nvGrpSpPr>
        <xdr:cNvPr id="21655" name="Group 3">
          <a:extLst>
            <a:ext uri="{FF2B5EF4-FFF2-40B4-BE49-F238E27FC236}">
              <a16:creationId xmlns:a16="http://schemas.microsoft.com/office/drawing/2014/main" id="{00000000-0008-0000-0000-000097540000}"/>
            </a:ext>
          </a:extLst>
        </xdr:cNvPr>
        <xdr:cNvGrpSpPr>
          <a:grpSpLocks/>
        </xdr:cNvGrpSpPr>
      </xdr:nvGrpSpPr>
      <xdr:grpSpPr bwMode="auto">
        <a:xfrm>
          <a:off x="762000" y="3933825"/>
          <a:ext cx="4600575" cy="2847975"/>
          <a:chOff x="80" y="514"/>
          <a:chExt cx="483" cy="299"/>
        </a:xfrm>
      </xdr:grpSpPr>
      <xdr:sp macro="" textlink="">
        <xdr:nvSpPr>
          <xdr:cNvPr id="21620" name="Text Box 6">
            <a:extLst>
              <a:ext uri="{FF2B5EF4-FFF2-40B4-BE49-F238E27FC236}">
                <a16:creationId xmlns:a16="http://schemas.microsoft.com/office/drawing/2014/main" id="{00000000-0008-0000-0000-0000745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" y="514"/>
            <a:ext cx="483" cy="299"/>
          </a:xfrm>
          <a:prstGeom prst="rect">
            <a:avLst/>
          </a:prstGeom>
          <a:solidFill>
            <a:srgbClr val="E6F1F7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t" upright="1"/>
          <a:lstStyle/>
          <a:p>
            <a:pPr algn="l" rtl="0">
              <a:lnSpc>
                <a:spcPts val="1100"/>
              </a:lnSpc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Damit diese </a:t>
            </a: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Anwendung funktioniert </a:t>
            </a: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müssen die </a:t>
            </a: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Makro-Einstellungen </a:t>
            </a: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auf "niedrig" eingestellt sein.</a:t>
            </a:r>
          </a:p>
          <a:p>
            <a:pPr algn="l" rtl="0"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Excel 2003: </a:t>
            </a:r>
          </a:p>
          <a:p>
            <a:pPr algn="l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Diese Einstellung können Sie im </a:t>
            </a: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Menü: Extras / Makro / Sicherheit </a:t>
            </a: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vornehmen.</a:t>
            </a:r>
          </a:p>
          <a:p>
            <a:pPr algn="l" rtl="0"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Excel 2007:</a:t>
            </a: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Sicherheitswarnung: "Makros wurden deaktiviert" - Optionen anklicken und mit "</a:t>
            </a: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diesen Inhalt aktivieren</a:t>
            </a: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" bestätigen (siehe Bild).</a:t>
            </a:r>
          </a:p>
        </xdr:txBody>
      </xdr:sp>
      <xdr:pic>
        <xdr:nvPicPr>
          <xdr:cNvPr id="21658" name="Grafik 6">
            <a:extLst>
              <a:ext uri="{FF2B5EF4-FFF2-40B4-BE49-F238E27FC236}">
                <a16:creationId xmlns:a16="http://schemas.microsoft.com/office/drawing/2014/main" id="{00000000-0008-0000-0000-00009A5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5" y="692"/>
            <a:ext cx="413" cy="113"/>
          </a:xfrm>
          <a:prstGeom prst="rect">
            <a:avLst/>
          </a:prstGeom>
          <a:solidFill>
            <a:srgbClr val="E6F1F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38100</xdr:rowOff>
        </xdr:from>
        <xdr:to>
          <xdr:col>5</xdr:col>
          <xdr:colOff>0</xdr:colOff>
          <xdr:row>15</xdr:row>
          <xdr:rowOff>95250</xdr:rowOff>
        </xdr:to>
        <xdr:sp macro="" textlink="">
          <xdr:nvSpPr>
            <xdr:cNvPr id="21511" name="List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0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647700</xdr:colOff>
      <xdr:row>14</xdr:row>
      <xdr:rowOff>123825</xdr:rowOff>
    </xdr:from>
    <xdr:to>
      <xdr:col>14</xdr:col>
      <xdr:colOff>28575</xdr:colOff>
      <xdr:row>16</xdr:row>
      <xdr:rowOff>38100</xdr:rowOff>
    </xdr:to>
    <xdr:pic macro="[0]!DieseArbeitsmappe.AnspringenBerechnung">
      <xdr:nvPicPr>
        <xdr:cNvPr id="31798" name="Picture 41">
          <a:extLst>
            <a:ext uri="{FF2B5EF4-FFF2-40B4-BE49-F238E27FC236}">
              <a16:creationId xmlns:a16="http://schemas.microsoft.com/office/drawing/2014/main" id="{00000000-0008-0000-0100-000036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981200"/>
          <a:ext cx="1314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12</xdr:row>
          <xdr:rowOff>9525</xdr:rowOff>
        </xdr:from>
        <xdr:to>
          <xdr:col>6</xdr:col>
          <xdr:colOff>923925</xdr:colOff>
          <xdr:row>13</xdr:row>
          <xdr:rowOff>0</xdr:rowOff>
        </xdr:to>
        <xdr:sp macro="" textlink="">
          <xdr:nvSpPr>
            <xdr:cNvPr id="31760" name="Button 16" hidden="1">
              <a:extLst>
                <a:ext uri="{63B3BB69-23CF-44E3-9099-C40C66FF867C}">
                  <a14:compatExt spid="_x0000_s31760"/>
                </a:ext>
                <a:ext uri="{FF2B5EF4-FFF2-40B4-BE49-F238E27FC236}">
                  <a16:creationId xmlns:a16="http://schemas.microsoft.com/office/drawing/2014/main" id="{00000000-0008-0000-0100-00001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?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21</xdr:row>
      <xdr:rowOff>142875</xdr:rowOff>
    </xdr:from>
    <xdr:to>
      <xdr:col>13</xdr:col>
      <xdr:colOff>9525</xdr:colOff>
      <xdr:row>23</xdr:row>
      <xdr:rowOff>57150</xdr:rowOff>
    </xdr:to>
    <xdr:pic macro="[0]!DieseArbeitsmappe.AnspringenEingaben">
      <xdr:nvPicPr>
        <xdr:cNvPr id="33829" name="Picture 39">
          <a:extLst>
            <a:ext uri="{FF2B5EF4-FFF2-40B4-BE49-F238E27FC236}">
              <a16:creationId xmlns:a16="http://schemas.microsoft.com/office/drawing/2014/main" id="{00000000-0008-0000-0200-00002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3143250"/>
          <a:ext cx="1314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876300</xdr:colOff>
      <xdr:row>44</xdr:row>
      <xdr:rowOff>133350</xdr:rowOff>
    </xdr:from>
    <xdr:to>
      <xdr:col>6</xdr:col>
      <xdr:colOff>1000125</xdr:colOff>
      <xdr:row>46</xdr:row>
      <xdr:rowOff>47625</xdr:rowOff>
    </xdr:to>
    <xdr:pic macro="[0]!DieseArbeitsmappe.AnspringenEingaben">
      <xdr:nvPicPr>
        <xdr:cNvPr id="34861" name="Picture 39">
          <a:extLst>
            <a:ext uri="{FF2B5EF4-FFF2-40B4-BE49-F238E27FC236}">
              <a16:creationId xmlns:a16="http://schemas.microsoft.com/office/drawing/2014/main" id="{00000000-0008-0000-0300-00002D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7067550"/>
          <a:ext cx="1314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1028700</xdr:colOff>
      <xdr:row>44</xdr:row>
      <xdr:rowOff>133350</xdr:rowOff>
    </xdr:from>
    <xdr:to>
      <xdr:col>14</xdr:col>
      <xdr:colOff>238125</xdr:colOff>
      <xdr:row>46</xdr:row>
      <xdr:rowOff>47625</xdr:rowOff>
    </xdr:to>
    <xdr:pic macro="[0]!DieseArbeitsmappe.AnspringenBerechnung">
      <xdr:nvPicPr>
        <xdr:cNvPr id="34862" name="Picture 41">
          <a:extLst>
            <a:ext uri="{FF2B5EF4-FFF2-40B4-BE49-F238E27FC236}">
              <a16:creationId xmlns:a16="http://schemas.microsoft.com/office/drawing/2014/main" id="{00000000-0008-0000-0300-00002E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7067550"/>
          <a:ext cx="1314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14</xdr:col>
      <xdr:colOff>0</xdr:colOff>
      <xdr:row>41</xdr:row>
      <xdr:rowOff>40539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BAF6941-C62F-471B-91F8-C5AC71442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33675"/>
          <a:ext cx="4762500" cy="4079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57150</xdr:rowOff>
    </xdr:from>
    <xdr:to>
      <xdr:col>13</xdr:col>
      <xdr:colOff>161925</xdr:colOff>
      <xdr:row>14</xdr:row>
      <xdr:rowOff>94556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0B5B68D-04D9-45A9-A583-6E41F05F1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"/>
          <a:ext cx="4743450" cy="2285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5</xdr:row>
      <xdr:rowOff>68580</xdr:rowOff>
    </xdr:from>
    <xdr:to>
      <xdr:col>4</xdr:col>
      <xdr:colOff>19050</xdr:colOff>
      <xdr:row>6</xdr:row>
      <xdr:rowOff>85732</xdr:rowOff>
    </xdr:to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00000000-0008-0000-0400-000084080000}"/>
            </a:ext>
          </a:extLst>
        </xdr:cNvPr>
        <xdr:cNvSpPr txBox="1">
          <a:spLocks noChangeArrowheads="1"/>
        </xdr:cNvSpPr>
      </xdr:nvSpPr>
      <xdr:spPr bwMode="auto">
        <a:xfrm>
          <a:off x="933450" y="1047750"/>
          <a:ext cx="4838700" cy="3343275"/>
        </a:xfrm>
        <a:prstGeom prst="rect">
          <a:avLst/>
        </a:prstGeom>
        <a:solidFill>
          <a:srgbClr val="E6F1F7"/>
        </a:solidFill>
        <a:ln w="9525">
          <a:noFill/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lnSpc>
              <a:spcPts val="1100"/>
            </a:lnSpc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Mit dem "</a:t>
          </a:r>
          <a:r>
            <a:rPr lang="de-DE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Minijobrechner</a:t>
          </a:r>
          <a:r>
            <a:rPr lang="de-DE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" können Sie Mini-Jobber mit einem Verdienst bis zu 538,00 Euro abrechnen.</a:t>
          </a:r>
        </a:p>
      </xdr:txBody>
    </xdr:sp>
    <xdr:clientData/>
  </xdr:twoCellAnchor>
  <xdr:twoCellAnchor>
    <xdr:from>
      <xdr:col>2</xdr:col>
      <xdr:colOff>47625</xdr:colOff>
      <xdr:row>9</xdr:row>
      <xdr:rowOff>121920</xdr:rowOff>
    </xdr:from>
    <xdr:to>
      <xdr:col>4</xdr:col>
      <xdr:colOff>0</xdr:colOff>
      <xdr:row>11</xdr:row>
      <xdr:rowOff>468621</xdr:rowOff>
    </xdr:to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00000000-0008-0000-0400-000085080000}"/>
            </a:ext>
          </a:extLst>
        </xdr:cNvPr>
        <xdr:cNvSpPr txBox="1">
          <a:spLocks noChangeArrowheads="1"/>
        </xdr:cNvSpPr>
      </xdr:nvSpPr>
      <xdr:spPr bwMode="auto">
        <a:xfrm>
          <a:off x="914400" y="4914900"/>
          <a:ext cx="4838700" cy="1952625"/>
        </a:xfrm>
        <a:prstGeom prst="rect">
          <a:avLst/>
        </a:prstGeom>
        <a:solidFill>
          <a:srgbClr val="E6F1F7"/>
        </a:solidFill>
        <a:ln w="9525">
          <a:noFill/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Mit dem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"Minijobrechner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können Sie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Mitarbeiter im Minijob-Bereich 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abrechnen. Unter Minijobber fallen Beschäftigungen mit einem regelmäßigen monatlichen Entgelt bis zu einem Betrag in Höhe von 556,00 Euro.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Es sind nur wenige Daten im Arbeitsblatt "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Eingaben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erforderlich, um die Lohnsteuer, die Sozialversicherungsbeträge und den Auszahlungsbetrag im Arbeitsblatt "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Berechnung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zu ermitteln.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5</xdr:row>
      <xdr:rowOff>504825</xdr:rowOff>
    </xdr:from>
    <xdr:to>
      <xdr:col>3</xdr:col>
      <xdr:colOff>4591050</xdr:colOff>
      <xdr:row>6</xdr:row>
      <xdr:rowOff>19050</xdr:rowOff>
    </xdr:to>
    <xdr:grpSp>
      <xdr:nvGrpSpPr>
        <xdr:cNvPr id="2226" name="Group 3">
          <a:extLst>
            <a:ext uri="{FF2B5EF4-FFF2-40B4-BE49-F238E27FC236}">
              <a16:creationId xmlns:a16="http://schemas.microsoft.com/office/drawing/2014/main" id="{00000000-0008-0000-0400-0000B2080000}"/>
            </a:ext>
          </a:extLst>
        </xdr:cNvPr>
        <xdr:cNvGrpSpPr>
          <a:grpSpLocks/>
        </xdr:cNvGrpSpPr>
      </xdr:nvGrpSpPr>
      <xdr:grpSpPr bwMode="auto">
        <a:xfrm>
          <a:off x="971550" y="1485900"/>
          <a:ext cx="4591050" cy="2828925"/>
          <a:chOff x="80" y="514"/>
          <a:chExt cx="483" cy="307"/>
        </a:xfrm>
      </xdr:grpSpPr>
      <xdr:sp macro="" textlink="">
        <xdr:nvSpPr>
          <xdr:cNvPr id="2185" name="Text Box 6">
            <a:extLst>
              <a:ext uri="{FF2B5EF4-FFF2-40B4-BE49-F238E27FC236}">
                <a16:creationId xmlns:a16="http://schemas.microsoft.com/office/drawing/2014/main" id="{00000000-0008-0000-0400-000089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" y="514"/>
            <a:ext cx="483" cy="299"/>
          </a:xfrm>
          <a:prstGeom prst="rect">
            <a:avLst/>
          </a:prstGeom>
          <a:solidFill>
            <a:srgbClr val="E6F1F7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22860" anchor="t" upright="1"/>
          <a:lstStyle/>
          <a:p>
            <a:pPr algn="l" rtl="0">
              <a:lnSpc>
                <a:spcPts val="1100"/>
              </a:lnSpc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Damit diese </a:t>
            </a: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Anwendung funktioniert </a:t>
            </a: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müssen die </a:t>
            </a: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Makro-Einstellungen </a:t>
            </a: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auf "niedrig" eingestellt sein.</a:t>
            </a:r>
          </a:p>
          <a:p>
            <a:pPr algn="l" rtl="0"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Excel 2003: </a:t>
            </a:r>
          </a:p>
          <a:p>
            <a:pPr algn="l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Diese Einstellung können Sie im </a:t>
            </a: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Menü: Extras / Makro / Sicherheit </a:t>
            </a: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vornehmen.</a:t>
            </a:r>
          </a:p>
          <a:p>
            <a:pPr algn="l" rtl="0"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Excel 2007:</a:t>
            </a: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Sicherheitswarnung: "Makros wurden deaktiviert" - Optionen anklicken und mit "</a:t>
            </a: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diesen Inhalt aktivieren</a:t>
            </a: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" bestätigen (siehe Bild).</a:t>
            </a:r>
          </a:p>
        </xdr:txBody>
      </xdr:sp>
      <xdr:pic>
        <xdr:nvPicPr>
          <xdr:cNvPr id="2230" name="Grafik 6">
            <a:extLst>
              <a:ext uri="{FF2B5EF4-FFF2-40B4-BE49-F238E27FC236}">
                <a16:creationId xmlns:a16="http://schemas.microsoft.com/office/drawing/2014/main" id="{00000000-0008-0000-0400-0000B6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6" y="708"/>
            <a:ext cx="413" cy="113"/>
          </a:xfrm>
          <a:prstGeom prst="rect">
            <a:avLst/>
          </a:prstGeom>
          <a:solidFill>
            <a:srgbClr val="E6F1F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3</xdr:col>
      <xdr:colOff>2219325</xdr:colOff>
      <xdr:row>14</xdr:row>
      <xdr:rowOff>133350</xdr:rowOff>
    </xdr:from>
    <xdr:to>
      <xdr:col>3</xdr:col>
      <xdr:colOff>3533775</xdr:colOff>
      <xdr:row>16</xdr:row>
      <xdr:rowOff>47625</xdr:rowOff>
    </xdr:to>
    <xdr:pic macro="[0]!DieseArbeitsmappe.AnspringenEingaben">
      <xdr:nvPicPr>
        <xdr:cNvPr id="2227" name="Picture 39">
          <a:extLst>
            <a:ext uri="{FF2B5EF4-FFF2-40B4-BE49-F238E27FC236}">
              <a16:creationId xmlns:a16="http://schemas.microsoft.com/office/drawing/2014/main" id="{00000000-0008-0000-0400-0000B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6581775"/>
          <a:ext cx="1314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3676650</xdr:colOff>
      <xdr:row>14</xdr:row>
      <xdr:rowOff>133350</xdr:rowOff>
    </xdr:from>
    <xdr:to>
      <xdr:col>5</xdr:col>
      <xdr:colOff>104775</xdr:colOff>
      <xdr:row>16</xdr:row>
      <xdr:rowOff>47625</xdr:rowOff>
    </xdr:to>
    <xdr:pic macro="[0]!DieseArbeitsmappe.AnspringenBerechnung">
      <xdr:nvPicPr>
        <xdr:cNvPr id="2228" name="Picture 41">
          <a:extLst>
            <a:ext uri="{FF2B5EF4-FFF2-40B4-BE49-F238E27FC236}">
              <a16:creationId xmlns:a16="http://schemas.microsoft.com/office/drawing/2014/main" id="{00000000-0008-0000-0400-0000B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6581775"/>
          <a:ext cx="1314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>
    <pageSetUpPr autoPageBreaks="0"/>
  </sheetPr>
  <dimension ref="B1:N42"/>
  <sheetViews>
    <sheetView showGridLines="0" showZeros="0" topLeftCell="A4" zoomScaleNormal="100" workbookViewId="0">
      <selection activeCell="Q12" sqref="Q12"/>
    </sheetView>
  </sheetViews>
  <sheetFormatPr baseColWidth="10" defaultColWidth="11.42578125" defaultRowHeight="12.75" x14ac:dyDescent="0.2"/>
  <cols>
    <col min="1" max="1" width="11.42578125" style="3" customWidth="1"/>
    <col min="2" max="3" width="1.5703125" style="3" customWidth="1"/>
    <col min="4" max="4" width="23.140625" style="3" customWidth="1"/>
    <col min="5" max="5" width="11.85546875" style="3" customWidth="1"/>
    <col min="6" max="7" width="2.5703125" style="3" customWidth="1"/>
    <col min="8" max="8" width="21.7109375" style="3" customWidth="1"/>
    <col min="9" max="9" width="1.85546875" style="3" customWidth="1"/>
    <col min="10" max="10" width="2.140625" style="3" customWidth="1"/>
    <col min="11" max="12" width="11.42578125" style="3" customWidth="1"/>
    <col min="13" max="14" width="11.42578125" style="3" hidden="1" customWidth="1"/>
    <col min="15" max="16384" width="11.42578125" style="3"/>
  </cols>
  <sheetData>
    <row r="1" spans="2:14" hidden="1" x14ac:dyDescent="0.2"/>
    <row r="2" spans="2:14" hidden="1" x14ac:dyDescent="0.2"/>
    <row r="3" spans="2:14" ht="50.25" hidden="1" customHeight="1" x14ac:dyDescent="0.2"/>
    <row r="4" spans="2:14" ht="13.5" thickBot="1" x14ac:dyDescent="0.25">
      <c r="J4" s="13" t="s">
        <v>1</v>
      </c>
    </row>
    <row r="5" spans="2:14" ht="24.75" customHeight="1" x14ac:dyDescent="0.2">
      <c r="B5" s="14" t="s">
        <v>56</v>
      </c>
      <c r="C5" s="15"/>
      <c r="D5" s="15"/>
      <c r="E5" s="15"/>
      <c r="F5" s="15"/>
      <c r="G5" s="15"/>
      <c r="H5" s="15"/>
      <c r="I5" s="15"/>
      <c r="J5" s="16"/>
    </row>
    <row r="6" spans="2:14" x14ac:dyDescent="0.2">
      <c r="B6" s="4"/>
      <c r="J6" s="5"/>
    </row>
    <row r="7" spans="2:14" ht="59.25" customHeight="1" x14ac:dyDescent="0.2">
      <c r="B7" s="4"/>
      <c r="J7" s="5"/>
    </row>
    <row r="8" spans="2:14" ht="13.5" thickBot="1" x14ac:dyDescent="0.25">
      <c r="B8" s="4"/>
      <c r="J8" s="5"/>
    </row>
    <row r="9" spans="2:14" ht="17.25" customHeight="1" thickBot="1" x14ac:dyDescent="0.25">
      <c r="B9" s="4"/>
      <c r="C9" s="17"/>
      <c r="D9" s="18" t="s">
        <v>2</v>
      </c>
      <c r="E9" s="19"/>
      <c r="F9" s="19"/>
      <c r="G9" s="19"/>
      <c r="H9" s="19"/>
      <c r="I9" s="20"/>
      <c r="J9" s="5"/>
      <c r="M9" s="21" t="s">
        <v>3</v>
      </c>
      <c r="N9" s="22">
        <v>1</v>
      </c>
    </row>
    <row r="10" spans="2:14" ht="12.75" customHeight="1" thickBot="1" x14ac:dyDescent="0.25">
      <c r="B10" s="4"/>
      <c r="C10" s="4"/>
      <c r="G10" s="10" t="s">
        <v>4</v>
      </c>
      <c r="H10" s="23"/>
      <c r="I10" s="5"/>
      <c r="J10" s="5"/>
    </row>
    <row r="11" spans="2:14" ht="13.5" customHeight="1" thickBot="1" x14ac:dyDescent="0.25">
      <c r="B11" s="4"/>
      <c r="C11" s="4"/>
      <c r="G11" s="117" t="str">
        <f>INDEX(Parameter_Intern!C5:D8,Startseite!N9,2)</f>
        <v>Hier machen Sie die Angaben für den Minijobrechner</v>
      </c>
      <c r="H11" s="117"/>
      <c r="I11" s="5"/>
      <c r="J11" s="5"/>
      <c r="M11" s="11">
        <f>+N9/2</f>
        <v>0.5</v>
      </c>
      <c r="N11" s="22">
        <f>+ROUND(N9/2,0)</f>
        <v>1</v>
      </c>
    </row>
    <row r="12" spans="2:14" ht="13.5" thickBot="1" x14ac:dyDescent="0.25">
      <c r="B12" s="4"/>
      <c r="C12" s="4"/>
      <c r="G12" s="117"/>
      <c r="H12" s="117"/>
      <c r="I12" s="5"/>
      <c r="J12" s="5"/>
      <c r="M12" s="115">
        <f>IF(M11=N11,1,2)</f>
        <v>2</v>
      </c>
      <c r="N12" s="116"/>
    </row>
    <row r="13" spans="2:14" x14ac:dyDescent="0.2">
      <c r="B13" s="4"/>
      <c r="C13" s="4"/>
      <c r="G13" s="117"/>
      <c r="H13" s="117"/>
      <c r="I13" s="5"/>
      <c r="J13" s="5"/>
    </row>
    <row r="14" spans="2:14" x14ac:dyDescent="0.2">
      <c r="B14" s="4"/>
      <c r="C14" s="4"/>
      <c r="G14" s="117"/>
      <c r="H14" s="117"/>
      <c r="I14" s="5"/>
      <c r="J14" s="5"/>
    </row>
    <row r="15" spans="2:14" x14ac:dyDescent="0.2">
      <c r="B15" s="4"/>
      <c r="C15" s="4"/>
      <c r="G15" s="117"/>
      <c r="H15" s="117"/>
      <c r="I15" s="5"/>
      <c r="J15" s="5"/>
    </row>
    <row r="16" spans="2:14" x14ac:dyDescent="0.2">
      <c r="B16" s="4"/>
      <c r="C16" s="4"/>
      <c r="I16" s="5"/>
      <c r="J16" s="5"/>
    </row>
    <row r="17" spans="2:12" ht="38.25" customHeight="1" x14ac:dyDescent="0.2">
      <c r="B17" s="4"/>
      <c r="C17" s="4"/>
      <c r="D17" s="113" t="str">
        <f>"Bei einem Klick auf "&amp;H17&amp;" kommen Sie direkt zum entsprechenden Arbeitsblatt"</f>
        <v>Bei einem Klick auf Eingaben kommen Sie direkt zum entsprechenden Arbeitsblatt</v>
      </c>
      <c r="E17" s="114"/>
      <c r="F17" s="24"/>
      <c r="G17" s="25"/>
      <c r="H17" s="26" t="str">
        <f>+HYPERLINK(VLOOKUP($N$9,Parameter_Intern!$B$5:$E$30,4,FALSE),VLOOKUP($N$9,Parameter_Intern!$B$5:$E$30,2,FALSE))</f>
        <v>Eingaben</v>
      </c>
      <c r="I17" s="27"/>
      <c r="J17" s="5"/>
      <c r="L17" s="10"/>
    </row>
    <row r="18" spans="2:12" ht="13.5" thickBot="1" x14ac:dyDescent="0.25">
      <c r="B18" s="4"/>
      <c r="C18" s="6"/>
      <c r="D18" s="7"/>
      <c r="E18" s="7"/>
      <c r="F18" s="7"/>
      <c r="G18" s="7"/>
      <c r="H18" s="7"/>
      <c r="I18" s="8"/>
      <c r="J18" s="5"/>
    </row>
    <row r="19" spans="2:12" ht="13.5" thickBot="1" x14ac:dyDescent="0.25">
      <c r="B19" s="6"/>
      <c r="C19" s="7"/>
      <c r="D19" s="28"/>
      <c r="E19" s="7"/>
      <c r="F19" s="7"/>
      <c r="G19" s="7"/>
      <c r="H19" s="7"/>
      <c r="I19" s="7"/>
      <c r="J19" s="8"/>
    </row>
    <row r="21" spans="2:12" x14ac:dyDescent="0.2">
      <c r="C21" s="9"/>
    </row>
    <row r="22" spans="2:12" x14ac:dyDescent="0.2">
      <c r="C22" s="9"/>
    </row>
    <row r="25" spans="2:12" ht="12.75" customHeight="1" x14ac:dyDescent="0.2"/>
    <row r="40" spans="2:2" x14ac:dyDescent="0.2">
      <c r="B40" s="9" t="s">
        <v>57</v>
      </c>
    </row>
    <row r="41" spans="2:2" x14ac:dyDescent="0.2">
      <c r="B41" s="9" t="s">
        <v>5</v>
      </c>
    </row>
    <row r="42" spans="2:2" x14ac:dyDescent="0.2">
      <c r="B42" s="9" t="s">
        <v>6</v>
      </c>
    </row>
  </sheetData>
  <mergeCells count="3">
    <mergeCell ref="D17:E17"/>
    <mergeCell ref="M12:N12"/>
    <mergeCell ref="G11:H15"/>
  </mergeCells>
  <phoneticPr fontId="2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11" r:id="rId4" name="List Box 7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38100</xdr:rowOff>
                  </from>
                  <to>
                    <xdr:col>5</xdr:col>
                    <xdr:colOff>0</xdr:colOff>
                    <xdr:row>15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B2:S57"/>
  <sheetViews>
    <sheetView showGridLines="0" tabSelected="1" zoomScaleNormal="100" workbookViewId="0">
      <selection activeCell="G5" sqref="G5:H5"/>
    </sheetView>
  </sheetViews>
  <sheetFormatPr baseColWidth="10" defaultRowHeight="12.75" x14ac:dyDescent="0.2"/>
  <cols>
    <col min="2" max="2" width="2.42578125" customWidth="1"/>
    <col min="3" max="3" width="2.42578125" hidden="1" customWidth="1"/>
    <col min="4" max="4" width="2.140625" customWidth="1"/>
    <col min="5" max="5" width="25.7109375" customWidth="1"/>
    <col min="6" max="6" width="10.85546875" customWidth="1"/>
    <col min="7" max="7" width="15.85546875" customWidth="1"/>
    <col min="8" max="8" width="10.42578125" customWidth="1"/>
    <col min="9" max="9" width="9.28515625" hidden="1" customWidth="1"/>
    <col min="10" max="10" width="12.42578125" hidden="1" customWidth="1"/>
    <col min="11" max="11" width="2" hidden="1" customWidth="1"/>
    <col min="12" max="12" width="15.7109375" hidden="1" customWidth="1"/>
    <col min="13" max="13" width="3.7109375" hidden="1" customWidth="1"/>
    <col min="14" max="14" width="2.7109375" customWidth="1"/>
    <col min="16" max="16" width="11.42578125" hidden="1" customWidth="1"/>
    <col min="17" max="17" width="3" hidden="1" customWidth="1"/>
    <col min="18" max="18" width="2" hidden="1" customWidth="1"/>
  </cols>
  <sheetData>
    <row r="2" spans="2:19" ht="13.5" thickBot="1" x14ac:dyDescent="0.25">
      <c r="N2" s="53" t="s">
        <v>10</v>
      </c>
    </row>
    <row r="3" spans="2:19" s="56" customFormat="1" ht="23.25" customHeight="1" thickBot="1" x14ac:dyDescent="0.25">
      <c r="B3" s="118" t="s">
        <v>58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20"/>
    </row>
    <row r="4" spans="2:19" ht="23.25" customHeight="1" x14ac:dyDescent="0.2">
      <c r="B4" s="88"/>
      <c r="C4" s="89"/>
      <c r="D4" s="89"/>
      <c r="E4" s="90"/>
      <c r="F4" s="90"/>
      <c r="G4" s="90"/>
      <c r="H4" s="90"/>
      <c r="I4" s="90"/>
      <c r="J4" s="90"/>
      <c r="K4" s="90"/>
      <c r="L4" s="89"/>
      <c r="M4" s="89"/>
      <c r="N4" s="91"/>
    </row>
    <row r="5" spans="2:19" x14ac:dyDescent="0.2">
      <c r="B5" s="92"/>
      <c r="C5" s="38"/>
      <c r="D5" s="38"/>
      <c r="E5" s="107" t="s">
        <v>42</v>
      </c>
      <c r="F5" s="106"/>
      <c r="G5" s="125"/>
      <c r="H5" s="126"/>
      <c r="I5" s="106"/>
      <c r="J5" s="106"/>
      <c r="K5" s="106"/>
      <c r="L5" s="38"/>
      <c r="M5" s="38"/>
      <c r="N5" s="95"/>
    </row>
    <row r="6" spans="2:19" ht="14.25" customHeight="1" x14ac:dyDescent="0.2">
      <c r="B6" s="92"/>
      <c r="C6" s="38"/>
      <c r="D6" s="38"/>
      <c r="E6" s="106"/>
      <c r="F6" s="106"/>
      <c r="G6" s="106"/>
      <c r="H6" s="106"/>
      <c r="I6" s="106"/>
      <c r="J6" s="106"/>
      <c r="K6" s="106"/>
      <c r="L6" s="38"/>
      <c r="M6" s="38"/>
      <c r="N6" s="95"/>
    </row>
    <row r="7" spans="2:19" x14ac:dyDescent="0.2">
      <c r="B7" s="92"/>
      <c r="C7" s="38"/>
      <c r="D7" s="38"/>
      <c r="E7" s="93" t="s">
        <v>61</v>
      </c>
      <c r="F7" s="94"/>
      <c r="G7" s="94"/>
      <c r="H7" s="101"/>
      <c r="I7" s="94"/>
      <c r="J7" s="94"/>
      <c r="K7" s="94"/>
      <c r="L7" s="93" t="str">
        <f>+IF(ISNUMBER(H7),"","Wert eingeben")</f>
        <v>Wert eingeben</v>
      </c>
      <c r="M7" s="38"/>
      <c r="N7" s="95"/>
    </row>
    <row r="8" spans="2:19" ht="12.75" customHeight="1" x14ac:dyDescent="0.2">
      <c r="B8" s="92"/>
      <c r="C8" s="38"/>
      <c r="D8" s="38"/>
      <c r="E8" s="93"/>
      <c r="F8" s="94"/>
      <c r="G8" s="94"/>
      <c r="H8" s="94"/>
      <c r="I8" s="94"/>
      <c r="J8" s="94"/>
      <c r="K8" s="94"/>
      <c r="L8" s="93"/>
      <c r="M8" s="38"/>
      <c r="N8" s="95"/>
    </row>
    <row r="9" spans="2:19" ht="12.75" customHeight="1" x14ac:dyDescent="0.2">
      <c r="B9" s="92"/>
      <c r="C9" s="38"/>
      <c r="D9" s="38"/>
      <c r="E9" s="93" t="s">
        <v>54</v>
      </c>
      <c r="F9" s="94"/>
      <c r="G9" s="94"/>
      <c r="H9" s="99"/>
      <c r="I9" s="94"/>
      <c r="J9" s="94"/>
      <c r="K9" s="94"/>
      <c r="L9" s="93"/>
      <c r="M9" s="38"/>
      <c r="N9" s="95"/>
    </row>
    <row r="10" spans="2:19" ht="12.75" customHeight="1" x14ac:dyDescent="0.2">
      <c r="B10" s="92"/>
      <c r="C10" s="38"/>
      <c r="D10" s="38"/>
      <c r="E10" s="93"/>
      <c r="F10" s="94"/>
      <c r="G10" s="94"/>
      <c r="H10" s="94"/>
      <c r="I10" s="94"/>
      <c r="J10" s="94"/>
      <c r="K10" s="94"/>
      <c r="L10" s="93"/>
      <c r="M10" s="38"/>
      <c r="N10" s="95"/>
    </row>
    <row r="11" spans="2:19" ht="12.75" customHeight="1" x14ac:dyDescent="0.2">
      <c r="B11" s="92"/>
      <c r="C11" s="38"/>
      <c r="D11" s="38"/>
      <c r="E11" s="93" t="s">
        <v>50</v>
      </c>
      <c r="F11" s="94"/>
      <c r="G11" s="94"/>
      <c r="H11" s="99"/>
      <c r="I11" s="94"/>
      <c r="J11" s="94"/>
      <c r="K11" s="94"/>
      <c r="L11" s="93"/>
      <c r="M11" s="38"/>
      <c r="N11" s="95"/>
    </row>
    <row r="12" spans="2:19" ht="12.75" customHeight="1" x14ac:dyDescent="0.2">
      <c r="B12" s="92"/>
      <c r="C12" s="38"/>
      <c r="D12" s="38"/>
      <c r="E12" s="93"/>
      <c r="F12" s="94"/>
      <c r="G12" s="94"/>
      <c r="H12" s="94"/>
      <c r="I12" s="94"/>
      <c r="J12" s="94"/>
      <c r="K12" s="94"/>
      <c r="L12" s="93"/>
      <c r="M12" s="38"/>
      <c r="N12" s="95"/>
    </row>
    <row r="13" spans="2:19" x14ac:dyDescent="0.2">
      <c r="B13" s="92"/>
      <c r="C13" s="38"/>
      <c r="D13" s="38"/>
      <c r="E13" s="38" t="s">
        <v>44</v>
      </c>
      <c r="F13" s="38"/>
      <c r="G13" s="38"/>
      <c r="H13" s="99"/>
      <c r="I13" s="94"/>
      <c r="J13" s="38"/>
      <c r="K13" s="38"/>
      <c r="L13" s="93" t="str">
        <f>+IF(H13="","Wert eingeben","")</f>
        <v>Wert eingeben</v>
      </c>
      <c r="M13" s="38"/>
      <c r="N13" s="95"/>
      <c r="P13" s="55" t="str">
        <f>+IF(H13="Ja",H13,"Nein")</f>
        <v>Nein</v>
      </c>
      <c r="S13" s="54"/>
    </row>
    <row r="14" spans="2:19" ht="13.5" thickBot="1" x14ac:dyDescent="0.25">
      <c r="B14" s="9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8"/>
    </row>
    <row r="16" spans="2:19" x14ac:dyDescent="0.2">
      <c r="B16" s="121" t="s">
        <v>19</v>
      </c>
      <c r="C16" s="121"/>
      <c r="D16" s="121"/>
      <c r="E16" s="121"/>
      <c r="F16" s="75" t="s">
        <v>11</v>
      </c>
      <c r="G16" s="75" t="s">
        <v>20</v>
      </c>
    </row>
    <row r="18" spans="2:19" x14ac:dyDescent="0.2">
      <c r="B18" s="9" t="s">
        <v>57</v>
      </c>
      <c r="C18" s="9"/>
    </row>
    <row r="19" spans="2:19" x14ac:dyDescent="0.2">
      <c r="B19" s="9" t="s">
        <v>5</v>
      </c>
      <c r="C19" s="9"/>
    </row>
    <row r="20" spans="2:19" x14ac:dyDescent="0.2">
      <c r="B20" s="9" t="s">
        <v>6</v>
      </c>
      <c r="C20" s="9"/>
    </row>
    <row r="21" spans="2:19" x14ac:dyDescent="0.2">
      <c r="B21" s="9"/>
      <c r="C21" s="9"/>
    </row>
    <row r="22" spans="2:19" ht="13.5" hidden="1" thickBot="1" x14ac:dyDescent="0.25">
      <c r="B22" s="9"/>
      <c r="C22" s="9"/>
    </row>
    <row r="23" spans="2:19" ht="16.5" hidden="1" thickBot="1" x14ac:dyDescent="0.3">
      <c r="B23" s="122" t="s">
        <v>39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4"/>
      <c r="S23" s="111" t="s">
        <v>49</v>
      </c>
    </row>
    <row r="24" spans="2:19" hidden="1" x14ac:dyDescent="0.2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60"/>
    </row>
    <row r="25" spans="2:19" hidden="1" x14ac:dyDescent="0.2">
      <c r="B25" s="49"/>
      <c r="N25" s="50"/>
    </row>
    <row r="26" spans="2:19" ht="13.5" hidden="1" thickBot="1" x14ac:dyDescent="0.25">
      <c r="B26" s="49"/>
      <c r="D26" s="77" t="s">
        <v>30</v>
      </c>
      <c r="E26" s="77"/>
      <c r="F26" s="87">
        <f>+H7</f>
        <v>0</v>
      </c>
      <c r="I26" s="79"/>
      <c r="N26" s="50"/>
    </row>
    <row r="27" spans="2:19" hidden="1" x14ac:dyDescent="0.2">
      <c r="B27" s="49"/>
      <c r="N27" s="50"/>
    </row>
    <row r="28" spans="2:19" ht="13.5" hidden="1" thickBot="1" x14ac:dyDescent="0.25">
      <c r="B28" s="49"/>
      <c r="D28" s="77" t="s">
        <v>29</v>
      </c>
      <c r="E28" s="77"/>
      <c r="F28" s="108">
        <v>0.186</v>
      </c>
      <c r="H28" s="110">
        <v>3.5999999999999997E-2</v>
      </c>
      <c r="N28" s="50"/>
    </row>
    <row r="29" spans="2:19" hidden="1" x14ac:dyDescent="0.2">
      <c r="B29" s="49"/>
      <c r="N29" s="50"/>
    </row>
    <row r="30" spans="2:19" ht="13.5" hidden="1" thickBot="1" x14ac:dyDescent="0.25">
      <c r="B30" s="49"/>
      <c r="D30" s="77" t="s">
        <v>43</v>
      </c>
      <c r="E30" s="77"/>
      <c r="F30" s="108">
        <v>0.02</v>
      </c>
      <c r="N30" s="50"/>
    </row>
    <row r="31" spans="2:19" hidden="1" x14ac:dyDescent="0.2">
      <c r="B31" s="49"/>
      <c r="N31" s="50"/>
    </row>
    <row r="32" spans="2:19" ht="13.5" hidden="1" thickBot="1" x14ac:dyDescent="0.25">
      <c r="B32" s="49"/>
      <c r="D32" s="57" t="s">
        <v>31</v>
      </c>
      <c r="E32" s="57"/>
      <c r="F32" s="78" t="s">
        <v>32</v>
      </c>
      <c r="G32" s="78" t="s">
        <v>33</v>
      </c>
      <c r="H32" s="57" t="s">
        <v>34</v>
      </c>
      <c r="N32" s="50"/>
    </row>
    <row r="33" spans="2:14" hidden="1" x14ac:dyDescent="0.2">
      <c r="B33" s="49"/>
      <c r="E33" t="s">
        <v>27</v>
      </c>
      <c r="F33" s="84">
        <f>SUM(G33:H33)</f>
        <v>0</v>
      </c>
      <c r="G33" s="84">
        <f>+IF(H9="Ja",13%,0)</f>
        <v>0</v>
      </c>
      <c r="H33" s="84"/>
      <c r="N33" s="50"/>
    </row>
    <row r="34" spans="2:14" hidden="1" x14ac:dyDescent="0.2">
      <c r="B34" s="49"/>
      <c r="E34" t="s">
        <v>28</v>
      </c>
      <c r="F34" s="109">
        <f>SUM(G34:H34)</f>
        <v>0</v>
      </c>
      <c r="G34" s="109">
        <v>0</v>
      </c>
      <c r="H34" s="109"/>
      <c r="N34" s="50"/>
    </row>
    <row r="35" spans="2:14" hidden="1" x14ac:dyDescent="0.2">
      <c r="B35" s="49"/>
      <c r="E35" t="s">
        <v>29</v>
      </c>
      <c r="F35" s="109">
        <f>SUM(G35:H35)</f>
        <v>0.15</v>
      </c>
      <c r="G35" s="84">
        <v>0.15</v>
      </c>
      <c r="H35" s="84">
        <f>+IF(P13="Nein",0,H28)</f>
        <v>0</v>
      </c>
      <c r="N35" s="50"/>
    </row>
    <row r="36" spans="2:14" hidden="1" x14ac:dyDescent="0.2">
      <c r="B36" s="49"/>
      <c r="E36" t="s">
        <v>35</v>
      </c>
      <c r="F36" s="109">
        <f>SUM(G36:H36)</f>
        <v>0</v>
      </c>
      <c r="G36" s="84">
        <v>0</v>
      </c>
      <c r="H36" s="84"/>
      <c r="N36" s="50"/>
    </row>
    <row r="37" spans="2:14" hidden="1" x14ac:dyDescent="0.2">
      <c r="B37" s="49"/>
      <c r="N37" s="50"/>
    </row>
    <row r="38" spans="2:14" hidden="1" x14ac:dyDescent="0.2">
      <c r="B38" s="49"/>
      <c r="N38" s="50"/>
    </row>
    <row r="39" spans="2:14" hidden="1" x14ac:dyDescent="0.2">
      <c r="B39" s="49"/>
      <c r="E39" t="s">
        <v>50</v>
      </c>
      <c r="F39" s="112">
        <f>+IF(H11="Nein",0,1.1%)</f>
        <v>1.1000000000000001E-2</v>
      </c>
      <c r="N39" s="50"/>
    </row>
    <row r="40" spans="2:14" hidden="1" x14ac:dyDescent="0.2">
      <c r="B40" s="49"/>
      <c r="E40" t="s">
        <v>51</v>
      </c>
      <c r="F40" s="112">
        <v>2.3999999999999998E-3</v>
      </c>
      <c r="N40" s="50"/>
    </row>
    <row r="41" spans="2:14" hidden="1" x14ac:dyDescent="0.2">
      <c r="B41" s="49"/>
      <c r="E41" t="s">
        <v>40</v>
      </c>
      <c r="F41" s="112">
        <v>1.5E-3</v>
      </c>
      <c r="N41" s="50"/>
    </row>
    <row r="42" spans="2:14" hidden="1" x14ac:dyDescent="0.2">
      <c r="B42" s="49"/>
      <c r="E42" t="s">
        <v>55</v>
      </c>
      <c r="F42" s="112">
        <v>1.2999999999999999E-2</v>
      </c>
      <c r="N42" s="50"/>
    </row>
    <row r="43" spans="2:14" hidden="1" x14ac:dyDescent="0.2">
      <c r="B43" s="49"/>
      <c r="N43" s="50"/>
    </row>
    <row r="44" spans="2:14" hidden="1" x14ac:dyDescent="0.2">
      <c r="B44" s="49"/>
      <c r="D44" s="80" t="s">
        <v>36</v>
      </c>
      <c r="E44" s="80"/>
      <c r="F44" s="85" t="s">
        <v>32</v>
      </c>
      <c r="G44" s="85" t="s">
        <v>33</v>
      </c>
      <c r="H44" s="85" t="s">
        <v>34</v>
      </c>
      <c r="N44" s="50"/>
    </row>
    <row r="45" spans="2:14" hidden="1" x14ac:dyDescent="0.2">
      <c r="B45" s="49"/>
      <c r="E45" t="s">
        <v>27</v>
      </c>
      <c r="F45" s="83">
        <f>SUM(G45:H45)</f>
        <v>0</v>
      </c>
      <c r="G45" s="83">
        <f t="shared" ref="G45:H46" si="0">+ROUND(G33*$F$26,2)</f>
        <v>0</v>
      </c>
      <c r="H45" s="83">
        <f t="shared" si="0"/>
        <v>0</v>
      </c>
      <c r="N45" s="50"/>
    </row>
    <row r="46" spans="2:14" hidden="1" x14ac:dyDescent="0.2">
      <c r="B46" s="49"/>
      <c r="E46" t="s">
        <v>28</v>
      </c>
      <c r="F46" s="83">
        <f>SUM(G46:H46)</f>
        <v>0</v>
      </c>
      <c r="G46" s="83">
        <f t="shared" si="0"/>
        <v>0</v>
      </c>
      <c r="H46" s="83">
        <f t="shared" si="0"/>
        <v>0</v>
      </c>
      <c r="N46" s="50"/>
    </row>
    <row r="47" spans="2:14" hidden="1" x14ac:dyDescent="0.2">
      <c r="B47" s="49"/>
      <c r="E47" t="s">
        <v>29</v>
      </c>
      <c r="F47" s="83">
        <f>SUM(G47:H47)</f>
        <v>0</v>
      </c>
      <c r="G47" s="83">
        <f>IF(ISNUMBER(H7),ROUND(G35*$F$26,2),0)</f>
        <v>0</v>
      </c>
      <c r="H47" s="83">
        <f>IF(ISNUMBER(H7),IF(H7&gt;175,ROUND(H35*$F$26,2),ROUND(175*F28-G47,2)),0)</f>
        <v>0</v>
      </c>
      <c r="N47" s="50"/>
    </row>
    <row r="48" spans="2:14" hidden="1" x14ac:dyDescent="0.2">
      <c r="B48" s="49"/>
      <c r="E48" t="s">
        <v>35</v>
      </c>
      <c r="F48" s="83"/>
      <c r="G48" s="83">
        <f>ROUND($F$26*G36,2)</f>
        <v>0</v>
      </c>
      <c r="H48" s="83">
        <f>+F48-G48</f>
        <v>0</v>
      </c>
      <c r="N48" s="50"/>
    </row>
    <row r="49" spans="2:14" hidden="1" x14ac:dyDescent="0.2">
      <c r="B49" s="49"/>
      <c r="F49" s="79"/>
      <c r="G49" s="79"/>
      <c r="H49" s="79"/>
      <c r="N49" s="50"/>
    </row>
    <row r="50" spans="2:14" hidden="1" x14ac:dyDescent="0.2">
      <c r="B50" s="49"/>
      <c r="E50" t="s">
        <v>43</v>
      </c>
      <c r="F50" s="83">
        <f>SUM(G50:H50)</f>
        <v>0</v>
      </c>
      <c r="G50" s="83">
        <f>+ROUND(F30*$F$26,2)</f>
        <v>0</v>
      </c>
      <c r="H50" s="79"/>
      <c r="N50" s="50"/>
    </row>
    <row r="51" spans="2:14" hidden="1" x14ac:dyDescent="0.2">
      <c r="B51" s="49"/>
      <c r="F51" s="79"/>
      <c r="G51" s="79"/>
      <c r="H51" s="79"/>
      <c r="N51" s="50"/>
    </row>
    <row r="52" spans="2:14" hidden="1" x14ac:dyDescent="0.2">
      <c r="B52" s="49"/>
      <c r="E52" t="s">
        <v>50</v>
      </c>
      <c r="F52" s="83">
        <f t="shared" ref="F52:F53" si="1">+G52</f>
        <v>0</v>
      </c>
      <c r="G52" s="83">
        <f>+ROUND(F39*H7,2)</f>
        <v>0</v>
      </c>
      <c r="H52" s="79">
        <v>0</v>
      </c>
      <c r="N52" s="50"/>
    </row>
    <row r="53" spans="2:14" hidden="1" x14ac:dyDescent="0.2">
      <c r="B53" s="49"/>
      <c r="E53" t="s">
        <v>51</v>
      </c>
      <c r="F53" s="83">
        <f t="shared" si="1"/>
        <v>0</v>
      </c>
      <c r="G53" s="83">
        <f>+ROUND(F40*H7,2)</f>
        <v>0</v>
      </c>
      <c r="H53" s="79">
        <v>0</v>
      </c>
      <c r="N53" s="50"/>
    </row>
    <row r="54" spans="2:14" hidden="1" x14ac:dyDescent="0.2">
      <c r="B54" s="49"/>
      <c r="E54" t="s">
        <v>40</v>
      </c>
      <c r="F54" s="83">
        <f>+G54</f>
        <v>0</v>
      </c>
      <c r="G54" s="83">
        <f>+ROUND(F41*H7,2)</f>
        <v>0</v>
      </c>
      <c r="H54" s="79">
        <v>0</v>
      </c>
      <c r="N54" s="50"/>
    </row>
    <row r="55" spans="2:14" hidden="1" x14ac:dyDescent="0.2">
      <c r="B55" s="49"/>
      <c r="E55" t="s">
        <v>55</v>
      </c>
      <c r="F55" s="83">
        <f>+G55</f>
        <v>0</v>
      </c>
      <c r="G55" s="83">
        <f>+ROUND(F42*H7,2)</f>
        <v>0</v>
      </c>
      <c r="H55" s="79">
        <v>0</v>
      </c>
      <c r="N55" s="50"/>
    </row>
    <row r="56" spans="2:14" ht="13.5" hidden="1" thickBot="1" x14ac:dyDescent="0.25">
      <c r="B56" s="51"/>
      <c r="C56" s="28"/>
      <c r="D56" s="28"/>
      <c r="E56" s="28"/>
      <c r="F56" s="86"/>
      <c r="G56" s="86"/>
      <c r="H56" s="86"/>
      <c r="I56" s="28"/>
      <c r="J56" s="28"/>
      <c r="K56" s="28"/>
      <c r="L56" s="28"/>
      <c r="M56" s="28"/>
      <c r="N56" s="52"/>
    </row>
    <row r="57" spans="2:14" hidden="1" x14ac:dyDescent="0.2"/>
  </sheetData>
  <mergeCells count="4">
    <mergeCell ref="B3:N3"/>
    <mergeCell ref="B16:E16"/>
    <mergeCell ref="B23:N23"/>
    <mergeCell ref="G5:H5"/>
  </mergeCells>
  <phoneticPr fontId="0" type="noConversion"/>
  <dataValidations count="3">
    <dataValidation type="list" allowBlank="1" showInputMessage="1" showErrorMessage="1" sqref="H13 H11 H9" xr:uid="{00000000-0002-0000-0100-000000000000}">
      <formula1>"Ja,Nein"</formula1>
    </dataValidation>
    <dataValidation type="decimal" allowBlank="1" showInputMessage="1" showErrorMessage="1" errorTitle="Arbeitslohn eingeben" error="Hier bitte den  Arbeitslohn (zwischen 450,01 und 850,00 Euro) eingeben." sqref="H12 H8 H10" xr:uid="{00000000-0002-0000-0100-000001000000}">
      <formula1>450.01</formula1>
      <formula2>850</formula2>
    </dataValidation>
    <dataValidation type="decimal" allowBlank="1" showInputMessage="1" showErrorMessage="1" errorTitle="Arbeitslohn eingeben" error="Hier bitte den  Arbeitslohn (zwischen 10,00 und 556,00 Euro) eingeben." sqref="H7" xr:uid="{00000000-0002-0000-0100-000002000000}">
      <formula1>10</formula1>
      <formula2>556</formula2>
    </dataValidation>
  </dataValidations>
  <hyperlinks>
    <hyperlink ref="B16:E16" location="StartseiteB5" display="&lt;&lt; Startseite" xr:uid="{00000000-0004-0000-0100-000000000000}"/>
    <hyperlink ref="F16" location="BeispielB3" display="Beispiel" xr:uid="{00000000-0004-0000-0100-000001000000}"/>
    <hyperlink ref="G16" location="HilfeB3" display="Hilfe?" xr:uid="{00000000-0004-0000-0100-000002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60" r:id="rId4" name="Button 16">
              <controlPr defaultSize="0" print="0" autoFill="0" autoPict="0" macro="[0]!Hinweis1">
                <anchor moveWithCells="1" sizeWithCells="1">
                  <from>
                    <xdr:col>6</xdr:col>
                    <xdr:colOff>657225</xdr:colOff>
                    <xdr:row>12</xdr:row>
                    <xdr:rowOff>9525</xdr:rowOff>
                  </from>
                  <to>
                    <xdr:col>6</xdr:col>
                    <xdr:colOff>923925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>
    <pageSetUpPr autoPageBreaks="0"/>
  </sheetPr>
  <dimension ref="B2:M27"/>
  <sheetViews>
    <sheetView showGridLines="0" zoomScaleNormal="100" workbookViewId="0">
      <selection activeCell="Q5" sqref="Q5"/>
    </sheetView>
  </sheetViews>
  <sheetFormatPr baseColWidth="10" defaultRowHeight="12.75" x14ac:dyDescent="0.2"/>
  <cols>
    <col min="2" max="2" width="2.42578125" customWidth="1"/>
    <col min="3" max="3" width="0" hidden="1" customWidth="1"/>
    <col min="4" max="4" width="22.140625" customWidth="1"/>
    <col min="5" max="5" width="8.28515625" bestFit="1" customWidth="1"/>
    <col min="6" max="7" width="9.7109375" customWidth="1"/>
    <col min="8" max="8" width="9.28515625" customWidth="1"/>
    <col min="9" max="9" width="12.42578125" hidden="1" customWidth="1"/>
    <col min="10" max="10" width="2" hidden="1" customWidth="1"/>
    <col min="11" max="11" width="12.42578125" hidden="1" customWidth="1"/>
    <col min="12" max="12" width="3.7109375" hidden="1" customWidth="1"/>
    <col min="13" max="13" width="2.7109375" customWidth="1"/>
  </cols>
  <sheetData>
    <row r="2" spans="2:13" ht="13.5" thickBot="1" x14ac:dyDescent="0.25">
      <c r="M2" s="53" t="s">
        <v>15</v>
      </c>
    </row>
    <row r="3" spans="2:13" s="56" customFormat="1" ht="23.25" customHeight="1" thickBot="1" x14ac:dyDescent="0.25">
      <c r="B3" s="127" t="s">
        <v>59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9"/>
    </row>
    <row r="4" spans="2:13" ht="23.25" customHeight="1" x14ac:dyDescent="0.2">
      <c r="B4" s="62"/>
      <c r="C4" s="63"/>
      <c r="D4" s="64"/>
      <c r="E4" s="64"/>
      <c r="F4" s="64"/>
      <c r="G4" s="64"/>
      <c r="H4" s="64"/>
      <c r="I4" s="64"/>
      <c r="J4" s="64"/>
      <c r="K4" s="63"/>
      <c r="L4" s="63"/>
      <c r="M4" s="65"/>
    </row>
    <row r="5" spans="2:13" ht="13.5" thickBot="1" x14ac:dyDescent="0.25">
      <c r="B5" s="66"/>
      <c r="C5" s="67"/>
      <c r="D5" s="71" t="str">
        <f>+"Arbeitsentgelt von "&amp;Eingaben!G5</f>
        <v xml:space="preserve">Arbeitsentgelt von </v>
      </c>
      <c r="E5" s="81"/>
      <c r="F5" s="103"/>
      <c r="G5" s="103"/>
      <c r="H5" s="105">
        <f>+Eingaben!H7</f>
        <v>0</v>
      </c>
      <c r="I5" s="67"/>
      <c r="J5" s="69"/>
      <c r="K5" s="68"/>
      <c r="L5" s="67"/>
      <c r="M5" s="70"/>
    </row>
    <row r="6" spans="2:13" x14ac:dyDescent="0.2">
      <c r="B6" s="66"/>
      <c r="C6" s="67"/>
      <c r="D6" s="67"/>
      <c r="E6" s="67"/>
      <c r="F6" s="102"/>
      <c r="G6" s="102"/>
      <c r="H6" s="102"/>
      <c r="I6" s="67"/>
      <c r="J6" s="67"/>
      <c r="K6" s="68"/>
      <c r="L6" s="67"/>
      <c r="M6" s="70"/>
    </row>
    <row r="7" spans="2:13" x14ac:dyDescent="0.2">
      <c r="B7" s="66"/>
      <c r="C7" s="67"/>
      <c r="D7" s="67"/>
      <c r="E7" s="67"/>
      <c r="F7" s="104" t="s">
        <v>37</v>
      </c>
      <c r="G7" s="104" t="s">
        <v>33</v>
      </c>
      <c r="H7" s="104" t="s">
        <v>34</v>
      </c>
      <c r="I7" s="67"/>
      <c r="J7" s="67"/>
      <c r="K7" s="68"/>
      <c r="L7" s="67"/>
      <c r="M7" s="70"/>
    </row>
    <row r="8" spans="2:13" ht="15" customHeight="1" x14ac:dyDescent="0.2">
      <c r="B8" s="66"/>
      <c r="C8" s="67"/>
      <c r="D8" s="67" t="s">
        <v>27</v>
      </c>
      <c r="E8" s="82">
        <f>+Eingaben!F33</f>
        <v>0</v>
      </c>
      <c r="F8" s="102">
        <f>+H8+G8</f>
        <v>0</v>
      </c>
      <c r="G8" s="102">
        <f>+Eingaben!G45</f>
        <v>0</v>
      </c>
      <c r="H8" s="102">
        <f>+Eingaben!H45</f>
        <v>0</v>
      </c>
      <c r="I8" s="67"/>
      <c r="J8" s="67"/>
      <c r="K8" s="68"/>
      <c r="L8" s="67"/>
      <c r="M8" s="70"/>
    </row>
    <row r="9" spans="2:13" ht="15" customHeight="1" x14ac:dyDescent="0.2">
      <c r="B9" s="66"/>
      <c r="C9" s="67"/>
      <c r="D9" s="67" t="s">
        <v>45</v>
      </c>
      <c r="E9" s="82">
        <f>+Eingaben!F35</f>
        <v>0.15</v>
      </c>
      <c r="F9" s="102">
        <f>+H9+G9</f>
        <v>0</v>
      </c>
      <c r="G9" s="102">
        <f>+Eingaben!G47</f>
        <v>0</v>
      </c>
      <c r="H9" s="102">
        <f>+Eingaben!H47</f>
        <v>0</v>
      </c>
      <c r="I9" s="76"/>
      <c r="J9" s="67"/>
      <c r="K9" s="68"/>
      <c r="L9" s="67"/>
      <c r="M9" s="70"/>
    </row>
    <row r="10" spans="2:13" ht="15" customHeight="1" x14ac:dyDescent="0.2">
      <c r="B10" s="66"/>
      <c r="C10" s="67"/>
      <c r="D10" s="67" t="s">
        <v>53</v>
      </c>
      <c r="E10" s="82">
        <f>+Eingaben!F30</f>
        <v>0.02</v>
      </c>
      <c r="F10" s="102">
        <f>+H10+G10</f>
        <v>0</v>
      </c>
      <c r="G10" s="102">
        <f>+Eingaben!G50</f>
        <v>0</v>
      </c>
      <c r="H10" s="102">
        <f>+Eingaben!H48</f>
        <v>0</v>
      </c>
      <c r="I10" s="67"/>
      <c r="J10" s="67"/>
      <c r="K10" s="68"/>
      <c r="L10" s="67"/>
      <c r="M10" s="70"/>
    </row>
    <row r="11" spans="2:13" ht="15" customHeight="1" x14ac:dyDescent="0.2">
      <c r="B11" s="66"/>
      <c r="C11" s="67"/>
      <c r="D11" s="67" t="s">
        <v>50</v>
      </c>
      <c r="E11" s="82">
        <f>+Eingaben!F39</f>
        <v>1.1000000000000001E-2</v>
      </c>
      <c r="F11" s="102">
        <f t="shared" ref="F11:F13" si="0">+H11+G11</f>
        <v>0</v>
      </c>
      <c r="G11" s="102">
        <f>+Eingaben!G52</f>
        <v>0</v>
      </c>
      <c r="H11" s="102">
        <f>+Eingaben!H52</f>
        <v>0</v>
      </c>
      <c r="I11" s="67"/>
      <c r="J11" s="67"/>
      <c r="K11" s="68"/>
      <c r="L11" s="67"/>
      <c r="M11" s="70"/>
    </row>
    <row r="12" spans="2:13" ht="15" customHeight="1" x14ac:dyDescent="0.2">
      <c r="B12" s="66"/>
      <c r="C12" s="67"/>
      <c r="D12" s="67" t="s">
        <v>51</v>
      </c>
      <c r="E12" s="82">
        <f>+Eingaben!F40</f>
        <v>2.3999999999999998E-3</v>
      </c>
      <c r="F12" s="102">
        <f t="shared" si="0"/>
        <v>0</v>
      </c>
      <c r="G12" s="102">
        <f>+Eingaben!G53</f>
        <v>0</v>
      </c>
      <c r="H12" s="102">
        <f>+Eingaben!H53</f>
        <v>0</v>
      </c>
      <c r="I12" s="67"/>
      <c r="J12" s="67"/>
      <c r="K12" s="68"/>
      <c r="L12" s="67"/>
      <c r="M12" s="70"/>
    </row>
    <row r="13" spans="2:13" ht="15" customHeight="1" x14ac:dyDescent="0.2">
      <c r="B13" s="66"/>
      <c r="C13" s="67"/>
      <c r="D13" s="67" t="s">
        <v>52</v>
      </c>
      <c r="E13" s="82">
        <f>+Eingaben!F41</f>
        <v>1.5E-3</v>
      </c>
      <c r="F13" s="102">
        <f t="shared" si="0"/>
        <v>0</v>
      </c>
      <c r="G13" s="102">
        <f>+Eingaben!G54</f>
        <v>0</v>
      </c>
      <c r="H13" s="102">
        <f>+Eingaben!H54</f>
        <v>0</v>
      </c>
      <c r="I13" s="67"/>
      <c r="J13" s="67"/>
      <c r="K13" s="68"/>
      <c r="L13" s="67"/>
      <c r="M13" s="70"/>
    </row>
    <row r="14" spans="2:13" ht="15" customHeight="1" x14ac:dyDescent="0.2">
      <c r="B14" s="66"/>
      <c r="C14" s="67"/>
      <c r="D14" s="67" t="s">
        <v>55</v>
      </c>
      <c r="E14" s="82">
        <f>+Eingaben!F42</f>
        <v>1.2999999999999999E-2</v>
      </c>
      <c r="F14" s="102">
        <f t="shared" ref="F14" si="1">+H14+G14</f>
        <v>0</v>
      </c>
      <c r="G14" s="102">
        <f>+Eingaben!G55</f>
        <v>0</v>
      </c>
      <c r="H14" s="102">
        <f>+Eingaben!H55</f>
        <v>0</v>
      </c>
      <c r="I14" s="67"/>
      <c r="J14" s="67"/>
      <c r="K14" s="68"/>
      <c r="L14" s="67"/>
      <c r="M14" s="70"/>
    </row>
    <row r="15" spans="2:13" ht="15" customHeight="1" x14ac:dyDescent="0.2">
      <c r="B15" s="66"/>
      <c r="C15" s="67"/>
      <c r="D15" s="67"/>
      <c r="E15" s="82"/>
      <c r="F15" s="102"/>
      <c r="G15" s="102"/>
      <c r="H15" s="102"/>
      <c r="I15" s="67"/>
      <c r="J15" s="67"/>
      <c r="K15" s="68"/>
      <c r="L15" s="67"/>
      <c r="M15" s="70"/>
    </row>
    <row r="16" spans="2:13" ht="15" customHeight="1" x14ac:dyDescent="0.2">
      <c r="B16" s="66"/>
      <c r="C16" s="67"/>
      <c r="D16" s="100" t="str">
        <f>+IF(Eingaben!P13="Nein","1) Normale Rentenversteuerung","1) Voller Beitragssatz zur Rentenversicherung")</f>
        <v>1) Normale Rentenversteuerung</v>
      </c>
      <c r="E16" s="82"/>
      <c r="F16" s="102"/>
      <c r="G16" s="102"/>
      <c r="H16" s="102"/>
      <c r="I16" s="67"/>
      <c r="J16" s="67"/>
      <c r="K16" s="68"/>
      <c r="L16" s="67"/>
      <c r="M16" s="70"/>
    </row>
    <row r="17" spans="2:13" ht="15" customHeight="1" x14ac:dyDescent="0.2">
      <c r="B17" s="66"/>
      <c r="C17" s="67"/>
      <c r="D17" s="67"/>
      <c r="E17" s="67"/>
      <c r="F17" s="102"/>
      <c r="G17" s="102"/>
      <c r="H17" s="102"/>
      <c r="I17" s="67"/>
      <c r="J17" s="67"/>
      <c r="K17" s="68"/>
      <c r="L17" s="67"/>
      <c r="M17" s="70"/>
    </row>
    <row r="18" spans="2:13" ht="13.5" thickBot="1" x14ac:dyDescent="0.25">
      <c r="B18" s="66"/>
      <c r="C18" s="67"/>
      <c r="D18" s="71" t="s">
        <v>32</v>
      </c>
      <c r="E18" s="71"/>
      <c r="F18" s="105">
        <f>SUM(F8:F17)</f>
        <v>0</v>
      </c>
      <c r="G18" s="105">
        <f>SUM(G8:G17)</f>
        <v>0</v>
      </c>
      <c r="H18" s="105">
        <f>SUM(H8:H17)</f>
        <v>0</v>
      </c>
      <c r="I18" s="67"/>
      <c r="J18" s="67"/>
      <c r="K18" s="68"/>
      <c r="L18" s="67"/>
      <c r="M18" s="70"/>
    </row>
    <row r="19" spans="2:13" x14ac:dyDescent="0.2">
      <c r="B19" s="66"/>
      <c r="C19" s="67"/>
      <c r="D19" s="67"/>
      <c r="E19" s="67"/>
      <c r="F19" s="102"/>
      <c r="G19" s="102"/>
      <c r="H19" s="102"/>
      <c r="I19" s="67"/>
      <c r="J19" s="67"/>
      <c r="K19" s="68"/>
      <c r="L19" s="67"/>
      <c r="M19" s="70"/>
    </row>
    <row r="20" spans="2:13" ht="13.5" thickBot="1" x14ac:dyDescent="0.25">
      <c r="B20" s="66"/>
      <c r="C20" s="67"/>
      <c r="D20" s="71" t="s">
        <v>38</v>
      </c>
      <c r="E20" s="81"/>
      <c r="F20" s="103"/>
      <c r="G20" s="103"/>
      <c r="H20" s="105">
        <f>+H5-H18</f>
        <v>0</v>
      </c>
      <c r="I20" s="67"/>
      <c r="J20" s="67"/>
      <c r="K20" s="68"/>
      <c r="L20" s="67"/>
      <c r="M20" s="70"/>
    </row>
    <row r="21" spans="2:13" ht="13.5" thickBot="1" x14ac:dyDescent="0.25">
      <c r="B21" s="72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4"/>
    </row>
    <row r="23" spans="2:13" x14ac:dyDescent="0.2">
      <c r="B23" s="121" t="s">
        <v>19</v>
      </c>
      <c r="C23" s="121"/>
      <c r="D23" s="121"/>
      <c r="E23" s="61" t="s">
        <v>11</v>
      </c>
      <c r="F23" s="61" t="s">
        <v>20</v>
      </c>
    </row>
    <row r="25" spans="2:13" x14ac:dyDescent="0.2">
      <c r="B25" s="9" t="s">
        <v>57</v>
      </c>
    </row>
    <row r="26" spans="2:13" x14ac:dyDescent="0.2">
      <c r="B26" s="9" t="s">
        <v>5</v>
      </c>
    </row>
    <row r="27" spans="2:13" x14ac:dyDescent="0.2">
      <c r="B27" s="9" t="s">
        <v>6</v>
      </c>
    </row>
  </sheetData>
  <mergeCells count="2">
    <mergeCell ref="B23:D23"/>
    <mergeCell ref="B3:M3"/>
  </mergeCells>
  <phoneticPr fontId="0" type="noConversion"/>
  <hyperlinks>
    <hyperlink ref="B23:D23" location="StartseiteB5" display="&lt;&lt; Startseite" xr:uid="{00000000-0004-0000-0200-000000000000}"/>
    <hyperlink ref="E23" location="BeispielB3" display="Beispiel" xr:uid="{00000000-0004-0000-0200-000001000000}"/>
    <hyperlink ref="F23" location="HilfeB3" display="Hilfe?" xr:uid="{00000000-0004-0000-0200-000002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8">
    <pageSetUpPr fitToPage="1"/>
  </sheetPr>
  <dimension ref="B2:S50"/>
  <sheetViews>
    <sheetView showGridLines="0" zoomScaleNormal="100" workbookViewId="0">
      <selection activeCell="T9" sqref="T9"/>
    </sheetView>
  </sheetViews>
  <sheetFormatPr baseColWidth="10" defaultRowHeight="12.75" x14ac:dyDescent="0.2"/>
  <cols>
    <col min="2" max="2" width="2.42578125" customWidth="1"/>
    <col min="3" max="3" width="0" hidden="1" customWidth="1"/>
    <col min="4" max="4" width="0.42578125" customWidth="1"/>
    <col min="5" max="5" width="19.140625" customWidth="1"/>
    <col min="6" max="6" width="17.85546875" customWidth="1"/>
    <col min="7" max="7" width="15.85546875" customWidth="1"/>
    <col min="8" max="8" width="13" customWidth="1"/>
    <col min="9" max="9" width="9.28515625" hidden="1" customWidth="1"/>
    <col min="10" max="10" width="12.42578125" hidden="1" customWidth="1"/>
    <col min="11" max="11" width="2" hidden="1" customWidth="1"/>
    <col min="12" max="12" width="12.42578125" hidden="1" customWidth="1"/>
    <col min="13" max="13" width="12.85546875" hidden="1" customWidth="1"/>
    <col min="14" max="14" width="2.7109375" customWidth="1"/>
    <col min="16" max="16" width="11.42578125" hidden="1" customWidth="1"/>
    <col min="17" max="17" width="3" hidden="1" customWidth="1"/>
    <col min="18" max="18" width="17.28515625" hidden="1" customWidth="1"/>
    <col min="19" max="19" width="11.42578125" hidden="1" customWidth="1"/>
  </cols>
  <sheetData>
    <row r="2" spans="14:14" x14ac:dyDescent="0.2">
      <c r="N2" s="53" t="s">
        <v>11</v>
      </c>
    </row>
    <row r="3" spans="14:14" ht="23.25" customHeight="1" x14ac:dyDescent="0.2"/>
    <row r="4" spans="14:14" ht="23.25" customHeight="1" x14ac:dyDescent="0.2"/>
    <row r="6" spans="14:14" ht="15.75" customHeight="1" x14ac:dyDescent="0.2"/>
    <row r="30" ht="12.75" customHeight="1" x14ac:dyDescent="0.2"/>
    <row r="35" spans="2:6" ht="6" customHeight="1" x14ac:dyDescent="0.2"/>
    <row r="39" spans="2:6" ht="6" customHeight="1" x14ac:dyDescent="0.2"/>
    <row r="43" spans="2:6" hidden="1" x14ac:dyDescent="0.2"/>
    <row r="44" spans="2:6" hidden="1" x14ac:dyDescent="0.2"/>
    <row r="46" spans="2:6" x14ac:dyDescent="0.2">
      <c r="B46" s="121" t="s">
        <v>19</v>
      </c>
      <c r="C46" s="121"/>
      <c r="D46" s="121"/>
      <c r="E46" s="121"/>
      <c r="F46" s="61" t="s">
        <v>20</v>
      </c>
    </row>
    <row r="48" spans="2:6" x14ac:dyDescent="0.2">
      <c r="B48" s="9" t="s">
        <v>57</v>
      </c>
    </row>
    <row r="49" spans="2:2" x14ac:dyDescent="0.2">
      <c r="B49" s="9" t="s">
        <v>5</v>
      </c>
    </row>
    <row r="50" spans="2:2" x14ac:dyDescent="0.2">
      <c r="B50" s="9" t="s">
        <v>6</v>
      </c>
    </row>
  </sheetData>
  <mergeCells count="1">
    <mergeCell ref="B46:E46"/>
  </mergeCells>
  <phoneticPr fontId="0" type="noConversion"/>
  <hyperlinks>
    <hyperlink ref="B46:D46" location="StartseiteB5" display="&lt;&lt; Startseite" xr:uid="{00000000-0004-0000-0300-000000000000}"/>
    <hyperlink ref="F46" location="HilfeB3" display="Hilfe?" xr:uid="{00000000-0004-0000-03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autoPageBreaks="0" fitToPage="1"/>
  </sheetPr>
  <dimension ref="A2:IR20"/>
  <sheetViews>
    <sheetView showGridLines="0" showZeros="0" showOutlineSymbols="0" zoomScaleNormal="100" workbookViewId="0">
      <selection activeCell="J11" sqref="J11"/>
    </sheetView>
  </sheetViews>
  <sheetFormatPr baseColWidth="10" defaultColWidth="11.42578125" defaultRowHeight="12.75" x14ac:dyDescent="0.2"/>
  <cols>
    <col min="1" max="1" width="11.42578125" style="3" customWidth="1"/>
    <col min="2" max="3" width="1.5703125" style="3" customWidth="1"/>
    <col min="4" max="4" width="71.7109375" style="3" customWidth="1"/>
    <col min="5" max="5" width="1.5703125" style="3" customWidth="1"/>
    <col min="6" max="6" width="1.7109375" style="3" customWidth="1"/>
    <col min="7" max="7" width="2.7109375" style="3" customWidth="1"/>
    <col min="8" max="16384" width="11.42578125" style="3"/>
  </cols>
  <sheetData>
    <row r="2" spans="1:252" ht="13.5" thickBot="1" x14ac:dyDescent="0.25">
      <c r="F2" s="13" t="s">
        <v>12</v>
      </c>
    </row>
    <row r="3" spans="1:252" s="1" customFormat="1" ht="25.5" customHeight="1" thickBot="1" x14ac:dyDescent="0.25">
      <c r="A3" s="3"/>
      <c r="B3" s="130" t="s">
        <v>60</v>
      </c>
      <c r="C3" s="131"/>
      <c r="D3" s="131"/>
      <c r="E3" s="131"/>
      <c r="F3" s="13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spans="1:252" x14ac:dyDescent="0.2">
      <c r="B4" s="4"/>
      <c r="F4" s="5"/>
    </row>
    <row r="5" spans="1:252" x14ac:dyDescent="0.2">
      <c r="B5" s="4"/>
      <c r="C5" s="44"/>
      <c r="D5" s="43" t="s">
        <v>0</v>
      </c>
      <c r="E5" s="2"/>
      <c r="F5" s="5"/>
    </row>
    <row r="6" spans="1:252" ht="261" customHeight="1" x14ac:dyDescent="0.2">
      <c r="B6" s="4"/>
      <c r="C6" s="37"/>
      <c r="D6" s="38"/>
      <c r="E6" s="39"/>
      <c r="F6" s="5"/>
    </row>
    <row r="7" spans="1:252" ht="13.5" thickBot="1" x14ac:dyDescent="0.25">
      <c r="B7" s="4"/>
      <c r="C7" s="40"/>
      <c r="D7" s="41"/>
      <c r="E7" s="42"/>
      <c r="F7" s="5"/>
    </row>
    <row r="8" spans="1:252" x14ac:dyDescent="0.2">
      <c r="B8" s="4"/>
      <c r="F8" s="5"/>
    </row>
    <row r="9" spans="1:252" x14ac:dyDescent="0.2">
      <c r="B9" s="4"/>
      <c r="C9" s="44"/>
      <c r="D9" s="43" t="s">
        <v>46</v>
      </c>
      <c r="E9" s="2"/>
      <c r="F9" s="5"/>
    </row>
    <row r="10" spans="1:252" x14ac:dyDescent="0.2">
      <c r="B10" s="4"/>
      <c r="C10" s="45"/>
      <c r="D10" s="46"/>
      <c r="E10" s="39"/>
      <c r="F10" s="5"/>
    </row>
    <row r="11" spans="1:252" ht="62.25" customHeight="1" x14ac:dyDescent="0.2">
      <c r="B11" s="4"/>
      <c r="C11" s="37"/>
      <c r="D11" s="47"/>
      <c r="E11" s="48"/>
      <c r="F11" s="5"/>
    </row>
    <row r="12" spans="1:252" ht="37.5" customHeight="1" x14ac:dyDescent="0.2">
      <c r="B12" s="4"/>
      <c r="C12" s="37"/>
      <c r="D12" s="47"/>
      <c r="E12" s="48"/>
      <c r="F12" s="5"/>
    </row>
    <row r="13" spans="1:252" ht="4.5" customHeight="1" thickBot="1" x14ac:dyDescent="0.25">
      <c r="B13" s="4"/>
      <c r="C13" s="40"/>
      <c r="D13" s="41"/>
      <c r="E13" s="42"/>
      <c r="F13" s="5"/>
    </row>
    <row r="14" spans="1:252" ht="13.5" thickBot="1" x14ac:dyDescent="0.25">
      <c r="B14" s="6"/>
      <c r="C14" s="7"/>
      <c r="D14" s="7"/>
      <c r="E14" s="7"/>
      <c r="F14" s="8"/>
    </row>
    <row r="16" spans="1:252" x14ac:dyDescent="0.2">
      <c r="B16" s="133" t="s">
        <v>21</v>
      </c>
      <c r="C16" s="133"/>
      <c r="D16" s="133"/>
    </row>
    <row r="17" spans="2:2" x14ac:dyDescent="0.2">
      <c r="B17" s="9"/>
    </row>
    <row r="18" spans="2:2" x14ac:dyDescent="0.2">
      <c r="B18" s="9" t="s">
        <v>57</v>
      </c>
    </row>
    <row r="19" spans="2:2" x14ac:dyDescent="0.2">
      <c r="B19" s="9" t="s">
        <v>5</v>
      </c>
    </row>
    <row r="20" spans="2:2" x14ac:dyDescent="0.2">
      <c r="B20" s="9" t="s">
        <v>6</v>
      </c>
    </row>
  </sheetData>
  <mergeCells count="2">
    <mergeCell ref="B3:F3"/>
    <mergeCell ref="B16:D16"/>
  </mergeCells>
  <phoneticPr fontId="5" type="noConversion"/>
  <hyperlinks>
    <hyperlink ref="B16:D16" location="StartseiteB5" display="&lt;&lt; Starseite" xr:uid="{00000000-0004-0000-04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>
    <tabColor indexed="10"/>
    <pageSetUpPr fitToPage="1"/>
  </sheetPr>
  <dimension ref="B3:F35"/>
  <sheetViews>
    <sheetView showGridLines="0" workbookViewId="0">
      <selection activeCell="D7" sqref="D7"/>
    </sheetView>
  </sheetViews>
  <sheetFormatPr baseColWidth="10" defaultColWidth="11.42578125" defaultRowHeight="12.75" x14ac:dyDescent="0.2"/>
  <cols>
    <col min="1" max="1" width="11.42578125" style="3" customWidth="1"/>
    <col min="2" max="2" width="2.85546875" style="3" bestFit="1" customWidth="1"/>
    <col min="3" max="3" width="18.7109375" style="3" bestFit="1" customWidth="1"/>
    <col min="4" max="4" width="51.28515625" style="3" bestFit="1" customWidth="1"/>
    <col min="5" max="5" width="34.28515625" style="3" customWidth="1"/>
    <col min="6" max="6" width="11.28515625" style="3" customWidth="1"/>
    <col min="7" max="16384" width="11.42578125" style="3"/>
  </cols>
  <sheetData>
    <row r="3" spans="2:6" ht="13.5" thickBot="1" x14ac:dyDescent="0.25"/>
    <row r="4" spans="2:6" ht="13.5" thickBot="1" x14ac:dyDescent="0.25">
      <c r="B4" s="29" t="s">
        <v>7</v>
      </c>
      <c r="C4" s="30" t="s">
        <v>3</v>
      </c>
      <c r="D4" s="30" t="s">
        <v>8</v>
      </c>
      <c r="E4" s="31" t="s">
        <v>9</v>
      </c>
      <c r="F4" s="10"/>
    </row>
    <row r="5" spans="2:6" x14ac:dyDescent="0.2">
      <c r="B5" s="32">
        <v>1</v>
      </c>
      <c r="C5" s="12" t="s">
        <v>10</v>
      </c>
      <c r="D5" s="12" t="s">
        <v>47</v>
      </c>
      <c r="E5" s="33" t="s">
        <v>16</v>
      </c>
    </row>
    <row r="6" spans="2:6" x14ac:dyDescent="0.2">
      <c r="B6" s="32">
        <v>2</v>
      </c>
      <c r="C6" s="12" t="s">
        <v>15</v>
      </c>
      <c r="D6" s="12" t="s">
        <v>41</v>
      </c>
      <c r="E6" s="33" t="s">
        <v>18</v>
      </c>
    </row>
    <row r="7" spans="2:6" x14ac:dyDescent="0.2">
      <c r="B7" s="32">
        <v>3</v>
      </c>
      <c r="C7" s="12" t="s">
        <v>11</v>
      </c>
      <c r="D7" s="12" t="s">
        <v>48</v>
      </c>
      <c r="E7" s="33" t="s">
        <v>17</v>
      </c>
    </row>
    <row r="8" spans="2:6" x14ac:dyDescent="0.2">
      <c r="B8" s="32">
        <v>4</v>
      </c>
      <c r="C8" s="12" t="s">
        <v>12</v>
      </c>
      <c r="D8" s="12" t="s">
        <v>13</v>
      </c>
      <c r="E8" s="33" t="s">
        <v>14</v>
      </c>
    </row>
    <row r="9" spans="2:6" x14ac:dyDescent="0.2">
      <c r="B9" s="32"/>
      <c r="C9" s="12"/>
      <c r="D9" s="12"/>
      <c r="E9" s="33"/>
    </row>
    <row r="10" spans="2:6" x14ac:dyDescent="0.2">
      <c r="B10" s="32"/>
      <c r="C10" s="12"/>
      <c r="D10" s="12"/>
      <c r="E10" s="33"/>
    </row>
    <row r="11" spans="2:6" x14ac:dyDescent="0.2">
      <c r="B11" s="32"/>
      <c r="C11" s="12"/>
      <c r="D11" s="12"/>
      <c r="E11" s="33"/>
    </row>
    <row r="12" spans="2:6" x14ac:dyDescent="0.2">
      <c r="B12" s="32"/>
      <c r="C12" s="12"/>
      <c r="D12" s="12"/>
      <c r="E12" s="33"/>
    </row>
    <row r="13" spans="2:6" x14ac:dyDescent="0.2">
      <c r="B13" s="32"/>
      <c r="C13" s="12"/>
      <c r="D13" s="12"/>
      <c r="E13" s="33"/>
    </row>
    <row r="14" spans="2:6" x14ac:dyDescent="0.2">
      <c r="B14" s="32"/>
      <c r="C14" s="12"/>
      <c r="D14" s="12"/>
      <c r="E14" s="33"/>
    </row>
    <row r="15" spans="2:6" x14ac:dyDescent="0.2">
      <c r="B15" s="32"/>
      <c r="C15" s="12"/>
      <c r="D15" s="12"/>
      <c r="E15" s="33"/>
    </row>
    <row r="16" spans="2:6" x14ac:dyDescent="0.2">
      <c r="B16" s="32"/>
      <c r="C16" s="12"/>
      <c r="D16" s="12"/>
      <c r="E16" s="33"/>
    </row>
    <row r="17" spans="2:5" x14ac:dyDescent="0.2">
      <c r="B17" s="32"/>
      <c r="C17" s="12"/>
      <c r="D17" s="12"/>
      <c r="E17" s="33"/>
    </row>
    <row r="18" spans="2:5" x14ac:dyDescent="0.2">
      <c r="B18" s="32"/>
      <c r="C18" s="12"/>
      <c r="D18" s="12"/>
      <c r="E18" s="33"/>
    </row>
    <row r="19" spans="2:5" x14ac:dyDescent="0.2">
      <c r="B19" s="32"/>
      <c r="C19" s="12"/>
      <c r="D19" s="12"/>
      <c r="E19" s="33"/>
    </row>
    <row r="20" spans="2:5" x14ac:dyDescent="0.2">
      <c r="B20" s="32"/>
      <c r="C20" s="12"/>
      <c r="D20" s="12"/>
      <c r="E20" s="33"/>
    </row>
    <row r="21" spans="2:5" x14ac:dyDescent="0.2">
      <c r="B21" s="32"/>
      <c r="C21" s="12"/>
      <c r="D21" s="12"/>
      <c r="E21" s="33"/>
    </row>
    <row r="22" spans="2:5" x14ac:dyDescent="0.2">
      <c r="B22" s="32"/>
      <c r="C22" s="12"/>
      <c r="D22" s="12"/>
      <c r="E22" s="33"/>
    </row>
    <row r="23" spans="2:5" x14ac:dyDescent="0.2">
      <c r="B23" s="32"/>
      <c r="C23" s="12"/>
      <c r="D23" s="12"/>
      <c r="E23" s="33"/>
    </row>
    <row r="24" spans="2:5" x14ac:dyDescent="0.2">
      <c r="B24" s="32"/>
      <c r="C24" s="12"/>
      <c r="D24" s="12"/>
      <c r="E24" s="33"/>
    </row>
    <row r="25" spans="2:5" x14ac:dyDescent="0.2">
      <c r="B25" s="32"/>
      <c r="C25" s="12"/>
      <c r="D25" s="12"/>
      <c r="E25" s="33"/>
    </row>
    <row r="26" spans="2:5" x14ac:dyDescent="0.2">
      <c r="B26" s="32"/>
      <c r="C26" s="12"/>
      <c r="D26" s="12"/>
      <c r="E26" s="33"/>
    </row>
    <row r="27" spans="2:5" x14ac:dyDescent="0.2">
      <c r="B27" s="32"/>
      <c r="C27" s="12"/>
      <c r="D27" s="12"/>
      <c r="E27" s="33"/>
    </row>
    <row r="28" spans="2:5" x14ac:dyDescent="0.2">
      <c r="B28" s="32"/>
      <c r="C28" s="12"/>
      <c r="D28" s="12"/>
      <c r="E28" s="33"/>
    </row>
    <row r="29" spans="2:5" x14ac:dyDescent="0.2">
      <c r="B29" s="32"/>
      <c r="C29" s="12"/>
      <c r="D29" s="12"/>
      <c r="E29" s="33"/>
    </row>
    <row r="30" spans="2:5" ht="13.5" thickBot="1" x14ac:dyDescent="0.25">
      <c r="B30" s="34"/>
      <c r="C30" s="35"/>
      <c r="D30" s="35"/>
      <c r="E30" s="36"/>
    </row>
    <row r="33" spans="2:2" x14ac:dyDescent="0.2">
      <c r="B33" s="9" t="s">
        <v>22</v>
      </c>
    </row>
    <row r="34" spans="2:2" x14ac:dyDescent="0.2">
      <c r="B34" s="9" t="s">
        <v>5</v>
      </c>
    </row>
    <row r="35" spans="2:2" x14ac:dyDescent="0.2">
      <c r="B35" s="9" t="s">
        <v>6</v>
      </c>
    </row>
  </sheetData>
  <phoneticPr fontId="26" type="noConversion"/>
  <pageMargins left="0.78740157499999996" right="0.78740157499999996" top="0.984251969" bottom="0.984251969" header="0.4921259845" footer="0.4921259845"/>
  <pageSetup paperSize="9" scale="7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/>
  <dimension ref="A1:B2"/>
  <sheetViews>
    <sheetView workbookViewId="0"/>
  </sheetViews>
  <sheetFormatPr baseColWidth="10" defaultRowHeight="12.75" x14ac:dyDescent="0.2"/>
  <sheetData>
    <row r="1" spans="1:2" x14ac:dyDescent="0.2">
      <c r="A1" t="s">
        <v>23</v>
      </c>
      <c r="B1" t="s">
        <v>24</v>
      </c>
    </row>
    <row r="2" spans="1:2" x14ac:dyDescent="0.2">
      <c r="A2" t="s">
        <v>25</v>
      </c>
      <c r="B2" t="s">
        <v>26</v>
      </c>
    </row>
  </sheetData>
  <phoneticPr fontId="31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C0657C80C9EB42A8AE8AF1E32C18B5" ma:contentTypeVersion="18" ma:contentTypeDescription="Ein neues Dokument erstellen." ma:contentTypeScope="" ma:versionID="3e188bdc578f972c336e77c4d96323e4">
  <xsd:schema xmlns:xsd="http://www.w3.org/2001/XMLSchema" xmlns:xs="http://www.w3.org/2001/XMLSchema" xmlns:p="http://schemas.microsoft.com/office/2006/metadata/properties" xmlns:ns2="bbb3f655-f267-4a84-b742-532fbc77d0ab" xmlns:ns3="f5f3c0c8-cb47-4a26-91a1-a44bb4539247" targetNamespace="http://schemas.microsoft.com/office/2006/metadata/properties" ma:root="true" ma:fieldsID="56523d8b873b2219b7ed522b3fd85c68" ns2:_="" ns3:_="">
    <xsd:import namespace="bbb3f655-f267-4a84-b742-532fbc77d0ab"/>
    <xsd:import namespace="f5f3c0c8-cb47-4a26-91a1-a44bb45392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3f655-f267-4a84-b742-532fbc77d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4a64a0-82bc-48a6-9867-8208b236f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3c0c8-cb47-4a26-91a1-a44bb45392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bcdc34-3acf-42b1-abfa-b6ef944057a8}" ma:internalName="TaxCatchAll" ma:showField="CatchAllData" ma:web="f5f3c0c8-cb47-4a26-91a1-a44bb45392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f3c0c8-cb47-4a26-91a1-a44bb4539247" xsi:nil="true"/>
    <lcf76f155ced4ddcb4097134ff3c332f xmlns="bbb3f655-f267-4a84-b742-532fbc77d0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071AD1-70E4-402C-852D-88FE5C474B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F06178-93A2-4BCD-980C-DE93A8C373A7}"/>
</file>

<file path=customXml/itemProps3.xml><?xml version="1.0" encoding="utf-8"?>
<ds:datastoreItem xmlns:ds="http://schemas.openxmlformats.org/officeDocument/2006/customXml" ds:itemID="{11BA0409-AC7C-4CB9-8880-463112450BB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Startseite</vt:lpstr>
      <vt:lpstr>Eingaben</vt:lpstr>
      <vt:lpstr>Berechnung</vt:lpstr>
      <vt:lpstr>Beispiel</vt:lpstr>
      <vt:lpstr>Hilfe</vt:lpstr>
      <vt:lpstr>Parameter_Intern</vt:lpstr>
      <vt:lpstr>BeispielB3</vt:lpstr>
      <vt:lpstr>BerechnungB3</vt:lpstr>
      <vt:lpstr>Beispiel!Druckbereich</vt:lpstr>
      <vt:lpstr>Berechnung!Druckbereich</vt:lpstr>
      <vt:lpstr>Eingaben!Druckbereich</vt:lpstr>
      <vt:lpstr>Hilfe!Druckbereich</vt:lpstr>
      <vt:lpstr>Parameter_Intern!Druckbereich</vt:lpstr>
      <vt:lpstr>Startseite!Druckbereich</vt:lpstr>
      <vt:lpstr>HilfeB3</vt:lpstr>
      <vt:lpstr>Startseite!StartG10</vt:lpstr>
      <vt:lpstr>Startseite!Startseite</vt:lpstr>
      <vt:lpstr>StartseiteB5</vt:lpstr>
    </vt:vector>
  </TitlesOfParts>
  <Company>VNR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Bewerber-Beurteilungsbogen</dc:title>
  <dc:creator>Michael Konetzny</dc:creator>
  <cp:keywords>Bewerber-Beurteilungsbogen Tools</cp:keywords>
  <cp:lastModifiedBy>Konetzny, Michael</cp:lastModifiedBy>
  <cp:lastPrinted>2022-09-08T08:36:42Z</cp:lastPrinted>
  <dcterms:created xsi:type="dcterms:W3CDTF">2009-01-31T13:41:13Z</dcterms:created>
  <dcterms:modified xsi:type="dcterms:W3CDTF">2025-01-07T05:58:31Z</dcterms:modified>
  <cp:category>Tools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TRUE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Kostenvergleich_PEO.xls</vt:lpwstr>
  </property>
  <property fmtid="{D5CDD505-2E9C-101B-9397-08002B2CF9AE}" pid="5" name="Jet Reports Design Mode Active">
    <vt:bool>true</vt:bool>
  </property>
  <property fmtid="{D5CDD505-2E9C-101B-9397-08002B2CF9AE}" pid="6" name="ContentTypeId">
    <vt:lpwstr>0x010100E9C0657C80C9EB42A8AE8AF1E32C18B5</vt:lpwstr>
  </property>
</Properties>
</file>