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nrag.sharepoint.com/sites/mediaforwork2/Freigegebene Dokumente/Team PW &amp; MIB/3. Personalwissen/3. Online Marketing PW/3.1 Lead-Generierung/Prämien für Leads/Exceltools/aktualisiert 09_2022/"/>
    </mc:Choice>
  </mc:AlternateContent>
  <xr:revisionPtr revIDLastSave="2" documentId="13_ncr:1_{FD4D9B8F-39C0-40B0-B91F-7980E0D0E6CF}" xr6:coauthVersionLast="47" xr6:coauthVersionMax="47" xr10:uidLastSave="{1E94A6E6-18B6-4942-80AC-92964410A24C}"/>
  <bookViews>
    <workbookView minimized="1" xWindow="7536" yWindow="4644" windowWidth="9936" windowHeight="9108" tabRatio="788" activeTab="2" xr2:uid="{00000000-000D-0000-FFFF-FFFF00000000}"/>
  </bookViews>
  <sheets>
    <sheet name="Stammdaten und Parameter" sheetId="1" r:id="rId1"/>
    <sheet name="Hinweise" sheetId="5" r:id="rId2"/>
    <sheet name="Quittung" sheetId="22" r:id="rId3"/>
  </sheets>
  <definedNames>
    <definedName name="_xlnm.Print_Area" localSheetId="1">Hinweise!$B$3:$F$13</definedName>
    <definedName name="_xlnm.Print_Area" localSheetId="2">Quittung!$B$2:$I$29</definedName>
    <definedName name="_xlnm.Print_Area" localSheetId="0">'Stammdaten und Parameter'!$B$3:$I$23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N1" i="22"/>
  <c r="O1" i="22"/>
  <c r="N2" i="22"/>
  <c r="O2" i="22"/>
  <c r="N3" i="22"/>
  <c r="O3" i="22"/>
  <c r="G6" i="22"/>
  <c r="N6" i="22" s="1"/>
  <c r="J6" i="22"/>
  <c r="G7" i="22"/>
  <c r="J7" i="22"/>
  <c r="N7" i="22"/>
  <c r="O7" i="22"/>
  <c r="G8" i="22"/>
  <c r="N8" i="22" s="1"/>
  <c r="J8" i="22"/>
  <c r="O8" i="22"/>
  <c r="G9" i="22"/>
  <c r="O9" i="22" s="1"/>
  <c r="J9" i="22"/>
  <c r="N9" i="22"/>
  <c r="G10" i="22"/>
  <c r="J10" i="22"/>
  <c r="N10" i="22"/>
  <c r="O10" i="22"/>
  <c r="G11" i="22"/>
  <c r="N11" i="22" s="1"/>
  <c r="J11" i="22"/>
  <c r="G12" i="22"/>
  <c r="J12" i="22"/>
  <c r="N12" i="22"/>
  <c r="O12" i="22"/>
  <c r="G13" i="22"/>
  <c r="N13" i="22" s="1"/>
  <c r="J13" i="22"/>
  <c r="G14" i="22"/>
  <c r="C15" i="22"/>
  <c r="C16" i="22"/>
  <c r="C28" i="22"/>
  <c r="G16" i="22" l="1"/>
  <c r="G15" i="22"/>
  <c r="O6" i="22"/>
  <c r="O13" i="22"/>
  <c r="O11" i="22"/>
  <c r="G17" i="22" l="1"/>
  <c r="C37" i="22" l="1"/>
  <c r="D37" i="22" s="1"/>
  <c r="AE3" i="22"/>
  <c r="AE2" i="22" s="1"/>
  <c r="AE7" i="22" s="1"/>
  <c r="AE9" i="22" s="1"/>
  <c r="H20" i="22" s="1"/>
  <c r="C40" i="22"/>
  <c r="D40" i="22" s="1"/>
  <c r="C41" i="22"/>
  <c r="D41" i="22" s="1"/>
  <c r="C38" i="22"/>
  <c r="D38" i="22" s="1"/>
  <c r="C35" i="22"/>
  <c r="D35" i="22" s="1"/>
  <c r="C42" i="22"/>
  <c r="C39" i="22"/>
  <c r="C36" i="22"/>
  <c r="C43" i="22"/>
  <c r="D43" i="22" s="1"/>
  <c r="D42" i="22" l="1"/>
  <c r="F42" i="22"/>
  <c r="D36" i="22"/>
  <c r="F36" i="22" s="1"/>
  <c r="F39" i="22"/>
  <c r="D39" i="22"/>
  <c r="C20" i="22"/>
</calcChain>
</file>

<file path=xl/sharedStrings.xml><?xml version="1.0" encoding="utf-8"?>
<sst xmlns="http://schemas.openxmlformats.org/spreadsheetml/2006/main" count="43" uniqueCount="36">
  <si>
    <t>Stammdaten</t>
  </si>
  <si>
    <t>Jahr</t>
  </si>
  <si>
    <t>Vorname</t>
  </si>
  <si>
    <t>Name</t>
  </si>
  <si>
    <t>Firma</t>
  </si>
  <si>
    <t>Allgemeine Hinweise</t>
  </si>
  <si>
    <t>Straße</t>
  </si>
  <si>
    <t>Quittung</t>
  </si>
  <si>
    <t>Nummer:</t>
  </si>
  <si>
    <t>Nettobetrag in Euro</t>
  </si>
  <si>
    <t xml:space="preserve">MwSt-Satz </t>
  </si>
  <si>
    <t>Summe in Euro</t>
  </si>
  <si>
    <t>Bruttobetrag in Euro</t>
  </si>
  <si>
    <t>Gesamtbetrag in Worten:</t>
  </si>
  <si>
    <t>von</t>
  </si>
  <si>
    <t>für</t>
  </si>
  <si>
    <t>Ort/Datum</t>
  </si>
  <si>
    <t>Stempel</t>
  </si>
  <si>
    <t>Unterschrift</t>
  </si>
  <si>
    <t>Quittung - Stammdaten und Parameter</t>
  </si>
  <si>
    <t>MwSt-Satz 1</t>
  </si>
  <si>
    <t>MwSt-Satz 2</t>
  </si>
  <si>
    <t>MwSt-Satz 3</t>
  </si>
  <si>
    <t>PLZ</t>
  </si>
  <si>
    <t>Ort</t>
  </si>
  <si>
    <t>47111</t>
  </si>
  <si>
    <t>Quittung - Hinweise zur Bedienung</t>
  </si>
  <si>
    <t>Hinweise zum Ausfüllen der Quittung</t>
  </si>
  <si>
    <t>Max</t>
  </si>
  <si>
    <t>Mustermann</t>
  </si>
  <si>
    <t>Mustermann GmbH</t>
  </si>
  <si>
    <t>Musterstraße 1</t>
  </si>
  <si>
    <t>Musterstadt</t>
  </si>
  <si>
    <t>© 2022 by mediaforwork - ein Unternehmensbereich der Verlag für die Deutsche Wirtschaft AG</t>
  </si>
  <si>
    <t>Die Vervielfältigung, Verbreitung oder Veräußerung der Daten oder Texte ist unzulässig und</t>
  </si>
  <si>
    <t>ausdrücklich nur mit Genehmigung des Verlags gestattet.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</si>
</sst>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0.0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3"/>
      <color indexed="9"/>
      <name val="Arial"/>
      <family val="2"/>
    </font>
    <font>
      <sz val="14"/>
      <color indexed="9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i/>
      <sz val="12"/>
      <color indexed="9"/>
      <name val="Arial Rounded MT Bold"/>
      <family val="2"/>
    </font>
    <font>
      <b/>
      <sz val="14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20" borderId="1" applyNumberFormat="0" applyAlignment="0" applyProtection="0"/>
    <xf numFmtId="0" fontId="9" fillId="20" borderId="2" applyNumberFormat="0" applyAlignment="0" applyProtection="0"/>
    <xf numFmtId="0" fontId="10" fillId="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21" borderId="0" applyNumberFormat="0" applyBorder="0" applyAlignment="0" applyProtection="0"/>
    <xf numFmtId="0" fontId="7" fillId="22" borderId="4" applyNumberFormat="0" applyFont="0" applyAlignment="0" applyProtection="0"/>
    <xf numFmtId="9" fontId="1" fillId="0" borderId="0" applyFont="0" applyFill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5" fillId="23" borderId="9" applyNumberFormat="0" applyAlignment="0" applyProtection="0"/>
  </cellStyleXfs>
  <cellXfs count="115">
    <xf numFmtId="0" fontId="0" fillId="0" borderId="0" xfId="0"/>
    <xf numFmtId="0" fontId="0" fillId="24" borderId="10" xfId="0" applyFill="1" applyBorder="1" applyAlignment="1" applyProtection="1">
      <alignment horizontal="left" wrapText="1"/>
      <protection hidden="1"/>
    </xf>
    <xf numFmtId="0" fontId="0" fillId="25" borderId="0" xfId="0" applyFill="1" applyAlignment="1" applyProtection="1">
      <alignment horizontal="left" wrapText="1"/>
      <protection hidden="1"/>
    </xf>
    <xf numFmtId="0" fontId="0" fillId="0" borderId="0" xfId="0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0" fontId="4" fillId="0" borderId="0" xfId="0" applyFont="1" applyProtection="1">
      <protection hidden="1"/>
    </xf>
    <xf numFmtId="0" fontId="5" fillId="24" borderId="16" xfId="0" applyFont="1" applyFill="1" applyBorder="1" applyAlignment="1" applyProtection="1">
      <alignment horizontal="left"/>
      <protection hidden="1"/>
    </xf>
    <xf numFmtId="0" fontId="5" fillId="24" borderId="17" xfId="0" applyFont="1" applyFill="1" applyBorder="1" applyAlignment="1" applyProtection="1">
      <alignment horizontal="left" wrapText="1"/>
      <protection hidden="1"/>
    </xf>
    <xf numFmtId="0" fontId="2" fillId="26" borderId="18" xfId="0" applyFont="1" applyFill="1" applyBorder="1" applyAlignment="1" applyProtection="1">
      <alignment horizontal="left" wrapText="1"/>
      <protection hidden="1"/>
    </xf>
    <xf numFmtId="0" fontId="2" fillId="26" borderId="19" xfId="0" applyFont="1" applyFill="1" applyBorder="1" applyAlignment="1" applyProtection="1">
      <alignment horizontal="left" wrapText="1"/>
      <protection hidden="1"/>
    </xf>
    <xf numFmtId="0" fontId="2" fillId="26" borderId="20" xfId="0" applyFont="1" applyFill="1" applyBorder="1" applyAlignment="1" applyProtection="1">
      <alignment horizontal="left" wrapText="1"/>
      <protection hidden="1"/>
    </xf>
    <xf numFmtId="0" fontId="2" fillId="26" borderId="21" xfId="0" applyFont="1" applyFill="1" applyBorder="1" applyAlignment="1" applyProtection="1">
      <alignment horizontal="left" wrapText="1"/>
      <protection hidden="1"/>
    </xf>
    <xf numFmtId="0" fontId="2" fillId="26" borderId="0" xfId="0" applyFont="1" applyFill="1" applyAlignment="1" applyProtection="1">
      <alignment horizontal="left" wrapText="1"/>
      <protection hidden="1"/>
    </xf>
    <xf numFmtId="0" fontId="3" fillId="26" borderId="0" xfId="0" applyFont="1" applyFill="1" applyAlignment="1" applyProtection="1">
      <alignment horizontal="left"/>
      <protection hidden="1"/>
    </xf>
    <xf numFmtId="0" fontId="2" fillId="26" borderId="12" xfId="0" applyFont="1" applyFill="1" applyBorder="1" applyAlignment="1" applyProtection="1">
      <alignment horizontal="left" wrapText="1"/>
      <protection hidden="1"/>
    </xf>
    <xf numFmtId="0" fontId="2" fillId="26" borderId="22" xfId="0" applyFont="1" applyFill="1" applyBorder="1" applyAlignment="1" applyProtection="1">
      <alignment horizontal="left" wrapText="1"/>
      <protection hidden="1"/>
    </xf>
    <xf numFmtId="0" fontId="2" fillId="26" borderId="14" xfId="0" applyFont="1" applyFill="1" applyBorder="1" applyAlignment="1" applyProtection="1">
      <alignment horizontal="left" wrapText="1"/>
      <protection hidden="1"/>
    </xf>
    <xf numFmtId="0" fontId="2" fillId="26" borderId="15" xfId="0" applyFont="1" applyFill="1" applyBorder="1" applyAlignment="1" applyProtection="1">
      <alignment horizontal="left" wrapText="1"/>
      <protection hidden="1"/>
    </xf>
    <xf numFmtId="0" fontId="0" fillId="26" borderId="0" xfId="0" applyFill="1" applyProtection="1">
      <protection hidden="1"/>
    </xf>
    <xf numFmtId="1" fontId="3" fillId="25" borderId="23" xfId="0" applyNumberFormat="1" applyFont="1" applyFill="1" applyBorder="1" applyAlignment="1" applyProtection="1">
      <alignment horizontal="left"/>
      <protection locked="0"/>
    </xf>
    <xf numFmtId="49" fontId="3" fillId="26" borderId="0" xfId="0" applyNumberFormat="1" applyFont="1" applyFill="1" applyAlignment="1" applyProtection="1">
      <alignment horizontal="left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10" fontId="3" fillId="25" borderId="23" xfId="0" applyNumberFormat="1" applyFont="1" applyFill="1" applyBorder="1" applyAlignment="1" applyProtection="1">
      <alignment horizontal="right"/>
      <protection locked="0"/>
    </xf>
    <xf numFmtId="10" fontId="24" fillId="26" borderId="0" xfId="33" applyNumberFormat="1" applyFont="1" applyFill="1" applyBorder="1" applyProtection="1">
      <protection locked="0"/>
    </xf>
    <xf numFmtId="10" fontId="24" fillId="0" borderId="0" xfId="0" applyNumberFormat="1" applyFont="1" applyProtection="1">
      <protection locked="0"/>
    </xf>
    <xf numFmtId="10" fontId="24" fillId="26" borderId="0" xfId="0" applyNumberFormat="1" applyFont="1" applyFill="1" applyProtection="1">
      <protection locked="0"/>
    </xf>
    <xf numFmtId="4" fontId="24" fillId="26" borderId="11" xfId="0" applyNumberFormat="1" applyFont="1" applyFill="1" applyBorder="1" applyProtection="1">
      <protection locked="0"/>
    </xf>
    <xf numFmtId="4" fontId="24" fillId="0" borderId="11" xfId="0" applyNumberFormat="1" applyFont="1" applyBorder="1" applyProtection="1">
      <protection locked="0"/>
    </xf>
    <xf numFmtId="0" fontId="25" fillId="0" borderId="0" xfId="0" applyFont="1" applyProtection="1">
      <protection hidden="1"/>
    </xf>
    <xf numFmtId="0" fontId="28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8" fillId="0" borderId="0" xfId="0" applyFont="1" applyProtection="1">
      <protection hidden="1"/>
    </xf>
    <xf numFmtId="0" fontId="29" fillId="0" borderId="0" xfId="0" applyFont="1" applyAlignment="1" applyProtection="1">
      <alignment horizontal="left" vertical="center"/>
      <protection hidden="1"/>
    </xf>
    <xf numFmtId="0" fontId="28" fillId="0" borderId="0" xfId="0" applyFont="1" applyAlignment="1" applyProtection="1">
      <alignment horizontal="left"/>
      <protection hidden="1"/>
    </xf>
    <xf numFmtId="0" fontId="24" fillId="0" borderId="0" xfId="0" applyFont="1" applyProtection="1">
      <protection hidden="1"/>
    </xf>
    <xf numFmtId="0" fontId="24" fillId="0" borderId="0" xfId="0" applyFont="1" applyAlignment="1" applyProtection="1">
      <alignment vertical="center"/>
      <protection hidden="1"/>
    </xf>
    <xf numFmtId="10" fontId="24" fillId="0" borderId="0" xfId="0" applyNumberFormat="1" applyFont="1" applyAlignment="1" applyProtection="1">
      <alignment vertical="center"/>
      <protection hidden="1"/>
    </xf>
    <xf numFmtId="0" fontId="24" fillId="0" borderId="24" xfId="0" applyFont="1" applyBorder="1" applyAlignment="1" applyProtection="1">
      <alignment vertical="center"/>
      <protection hidden="1"/>
    </xf>
    <xf numFmtId="0" fontId="30" fillId="0" borderId="25" xfId="0" applyFont="1" applyBorder="1" applyAlignment="1" applyProtection="1">
      <alignment vertical="center"/>
      <protection hidden="1"/>
    </xf>
    <xf numFmtId="0" fontId="24" fillId="0" borderId="25" xfId="0" applyFont="1" applyBorder="1" applyAlignment="1" applyProtection="1">
      <alignment vertical="center"/>
      <protection hidden="1"/>
    </xf>
    <xf numFmtId="0" fontId="25" fillId="0" borderId="25" xfId="0" applyFont="1" applyBorder="1" applyAlignment="1" applyProtection="1">
      <alignment vertical="center"/>
      <protection hidden="1"/>
    </xf>
    <xf numFmtId="0" fontId="24" fillId="0" borderId="26" xfId="0" applyFont="1" applyBorder="1" applyAlignment="1" applyProtection="1">
      <alignment vertical="center"/>
      <protection hidden="1"/>
    </xf>
    <xf numFmtId="4" fontId="25" fillId="0" borderId="19" xfId="0" applyNumberFormat="1" applyFont="1" applyBorder="1" applyAlignment="1" applyProtection="1">
      <alignment vertical="center"/>
      <protection hidden="1"/>
    </xf>
    <xf numFmtId="0" fontId="24" fillId="0" borderId="11" xfId="0" applyFont="1" applyBorder="1" applyAlignment="1" applyProtection="1">
      <alignment vertical="center"/>
      <protection hidden="1"/>
    </xf>
    <xf numFmtId="0" fontId="24" fillId="0" borderId="16" xfId="0" applyFont="1" applyBorder="1" applyAlignment="1" applyProtection="1">
      <alignment vertical="center"/>
      <protection hidden="1"/>
    </xf>
    <xf numFmtId="0" fontId="24" fillId="0" borderId="17" xfId="0" applyFont="1" applyBorder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24" fillId="0" borderId="12" xfId="0" applyFont="1" applyBorder="1" applyAlignment="1" applyProtection="1">
      <alignment vertical="center"/>
      <protection hidden="1"/>
    </xf>
    <xf numFmtId="4" fontId="25" fillId="0" borderId="0" xfId="0" applyNumberFormat="1" applyFont="1" applyAlignment="1" applyProtection="1">
      <alignment vertical="center"/>
      <protection hidden="1"/>
    </xf>
    <xf numFmtId="0" fontId="24" fillId="0" borderId="11" xfId="0" applyFont="1" applyBorder="1" applyProtection="1">
      <protection hidden="1"/>
    </xf>
    <xf numFmtId="0" fontId="24" fillId="0" borderId="12" xfId="0" applyFont="1" applyBorder="1" applyProtection="1">
      <protection hidden="1"/>
    </xf>
    <xf numFmtId="0" fontId="24" fillId="0" borderId="27" xfId="0" applyFont="1" applyBorder="1" applyAlignment="1" applyProtection="1">
      <alignment horizontal="centerContinuous" vertical="center"/>
      <protection hidden="1"/>
    </xf>
    <xf numFmtId="0" fontId="24" fillId="0" borderId="28" xfId="0" applyFont="1" applyBorder="1" applyAlignment="1" applyProtection="1">
      <alignment horizontal="centerContinuous" vertical="center"/>
      <protection hidden="1"/>
    </xf>
    <xf numFmtId="4" fontId="24" fillId="26" borderId="11" xfId="0" applyNumberFormat="1" applyFont="1" applyFill="1" applyBorder="1" applyProtection="1">
      <protection hidden="1"/>
    </xf>
    <xf numFmtId="0" fontId="24" fillId="26" borderId="29" xfId="0" applyFont="1" applyFill="1" applyBorder="1" applyProtection="1">
      <protection hidden="1"/>
    </xf>
    <xf numFmtId="0" fontId="24" fillId="26" borderId="0" xfId="0" applyFont="1" applyFill="1" applyProtection="1">
      <protection hidden="1"/>
    </xf>
    <xf numFmtId="0" fontId="24" fillId="26" borderId="12" xfId="0" applyFont="1" applyFill="1" applyBorder="1" applyProtection="1">
      <protection hidden="1"/>
    </xf>
    <xf numFmtId="0" fontId="26" fillId="0" borderId="0" xfId="0" applyFont="1" applyProtection="1">
      <protection hidden="1"/>
    </xf>
    <xf numFmtId="10" fontId="24" fillId="0" borderId="0" xfId="0" applyNumberFormat="1" applyFont="1" applyProtection="1">
      <protection hidden="1"/>
    </xf>
    <xf numFmtId="4" fontId="24" fillId="0" borderId="0" xfId="0" applyNumberFormat="1" applyFont="1" applyProtection="1">
      <protection hidden="1"/>
    </xf>
    <xf numFmtId="0" fontId="24" fillId="0" borderId="29" xfId="0" applyFont="1" applyBorder="1" applyProtection="1">
      <protection hidden="1"/>
    </xf>
    <xf numFmtId="165" fontId="25" fillId="0" borderId="0" xfId="0" applyNumberFormat="1" applyFont="1" applyProtection="1">
      <protection hidden="1"/>
    </xf>
    <xf numFmtId="4" fontId="24" fillId="26" borderId="30" xfId="0" applyNumberFormat="1" applyFont="1" applyFill="1" applyBorder="1" applyProtection="1">
      <protection hidden="1"/>
    </xf>
    <xf numFmtId="0" fontId="24" fillId="26" borderId="31" xfId="0" applyFont="1" applyFill="1" applyBorder="1" applyProtection="1">
      <protection hidden="1"/>
    </xf>
    <xf numFmtId="2" fontId="24" fillId="26" borderId="32" xfId="0" applyNumberFormat="1" applyFont="1" applyFill="1" applyBorder="1" applyProtection="1">
      <protection hidden="1"/>
    </xf>
    <xf numFmtId="0" fontId="24" fillId="26" borderId="33" xfId="0" applyFont="1" applyFill="1" applyBorder="1" applyProtection="1">
      <protection hidden="1"/>
    </xf>
    <xf numFmtId="4" fontId="24" fillId="26" borderId="34" xfId="0" applyNumberFormat="1" applyFont="1" applyFill="1" applyBorder="1" applyProtection="1">
      <protection hidden="1"/>
    </xf>
    <xf numFmtId="0" fontId="24" fillId="26" borderId="35" xfId="0" applyFont="1" applyFill="1" applyBorder="1" applyProtection="1">
      <protection hidden="1"/>
    </xf>
    <xf numFmtId="2" fontId="24" fillId="26" borderId="36" xfId="0" applyNumberFormat="1" applyFont="1" applyFill="1" applyBorder="1" applyProtection="1">
      <protection hidden="1"/>
    </xf>
    <xf numFmtId="0" fontId="24" fillId="26" borderId="37" xfId="0" applyFont="1" applyFill="1" applyBorder="1" applyProtection="1">
      <protection hidden="1"/>
    </xf>
    <xf numFmtId="2" fontId="24" fillId="26" borderId="21" xfId="0" applyNumberFormat="1" applyFont="1" applyFill="1" applyBorder="1" applyProtection="1">
      <protection hidden="1"/>
    </xf>
    <xf numFmtId="0" fontId="24" fillId="26" borderId="30" xfId="0" applyFont="1" applyFill="1" applyBorder="1" applyAlignment="1" applyProtection="1">
      <alignment vertical="center"/>
      <protection hidden="1"/>
    </xf>
    <xf numFmtId="0" fontId="24" fillId="26" borderId="38" xfId="0" applyFont="1" applyFill="1" applyBorder="1" applyAlignment="1" applyProtection="1">
      <alignment vertical="center"/>
      <protection hidden="1"/>
    </xf>
    <xf numFmtId="0" fontId="24" fillId="26" borderId="32" xfId="0" applyFont="1" applyFill="1" applyBorder="1" applyAlignment="1" applyProtection="1">
      <alignment horizontal="left" vertical="center"/>
      <protection hidden="1"/>
    </xf>
    <xf numFmtId="0" fontId="24" fillId="26" borderId="31" xfId="0" applyFont="1" applyFill="1" applyBorder="1" applyAlignment="1" applyProtection="1">
      <alignment horizontal="centerContinuous" vertical="center"/>
      <protection hidden="1"/>
    </xf>
    <xf numFmtId="0" fontId="24" fillId="26" borderId="33" xfId="0" applyFont="1" applyFill="1" applyBorder="1" applyAlignment="1" applyProtection="1">
      <alignment vertical="center"/>
      <protection hidden="1"/>
    </xf>
    <xf numFmtId="0" fontId="24" fillId="0" borderId="0" xfId="0" applyFont="1" applyAlignment="1" applyProtection="1">
      <alignment horizontal="right"/>
      <protection hidden="1"/>
    </xf>
    <xf numFmtId="164" fontId="24" fillId="0" borderId="0" xfId="0" applyNumberFormat="1" applyFont="1" applyProtection="1">
      <protection hidden="1"/>
    </xf>
    <xf numFmtId="0" fontId="24" fillId="0" borderId="39" xfId="0" applyFont="1" applyBorder="1" applyAlignment="1" applyProtection="1">
      <alignment vertical="center"/>
      <protection hidden="1"/>
    </xf>
    <xf numFmtId="0" fontId="24" fillId="0" borderId="39" xfId="0" applyFont="1" applyBorder="1" applyAlignment="1" applyProtection="1">
      <alignment horizontal="right" vertical="center"/>
      <protection hidden="1"/>
    </xf>
    <xf numFmtId="0" fontId="24" fillId="0" borderId="40" xfId="0" applyFont="1" applyBorder="1" applyProtection="1">
      <protection hidden="1"/>
    </xf>
    <xf numFmtId="0" fontId="24" fillId="0" borderId="41" xfId="0" applyFont="1" applyBorder="1" applyProtection="1">
      <protection hidden="1"/>
    </xf>
    <xf numFmtId="0" fontId="24" fillId="0" borderId="13" xfId="0" applyFont="1" applyBorder="1" applyProtection="1">
      <protection hidden="1"/>
    </xf>
    <xf numFmtId="0" fontId="24" fillId="0" borderId="42" xfId="0" applyFont="1" applyBorder="1" applyAlignment="1" applyProtection="1">
      <alignment horizontal="center"/>
      <protection hidden="1"/>
    </xf>
    <xf numFmtId="0" fontId="24" fillId="0" borderId="14" xfId="0" applyFont="1" applyBorder="1" applyAlignment="1" applyProtection="1">
      <alignment horizontal="center"/>
      <protection hidden="1"/>
    </xf>
    <xf numFmtId="0" fontId="24" fillId="0" borderId="14" xfId="0" applyFont="1" applyBorder="1" applyProtection="1">
      <protection hidden="1"/>
    </xf>
    <xf numFmtId="0" fontId="24" fillId="0" borderId="15" xfId="0" applyFont="1" applyBorder="1" applyProtection="1">
      <protection hidden="1"/>
    </xf>
    <xf numFmtId="0" fontId="27" fillId="0" borderId="43" xfId="0" applyFont="1" applyBorder="1" applyAlignment="1" applyProtection="1">
      <alignment horizontal="centerContinuous" vertical="center"/>
      <protection hidden="1"/>
    </xf>
    <xf numFmtId="4" fontId="27" fillId="26" borderId="21" xfId="0" applyNumberFormat="1" applyFont="1" applyFill="1" applyBorder="1" applyProtection="1">
      <protection hidden="1"/>
    </xf>
    <xf numFmtId="4" fontId="27" fillId="0" borderId="21" xfId="0" applyNumberFormat="1" applyFont="1" applyBorder="1" applyProtection="1">
      <protection hidden="1"/>
    </xf>
    <xf numFmtId="4" fontId="27" fillId="26" borderId="31" xfId="0" applyNumberFormat="1" applyFont="1" applyFill="1" applyBorder="1" applyProtection="1">
      <protection hidden="1"/>
    </xf>
    <xf numFmtId="4" fontId="27" fillId="26" borderId="35" xfId="0" applyNumberFormat="1" applyFont="1" applyFill="1" applyBorder="1" applyProtection="1">
      <protection hidden="1"/>
    </xf>
    <xf numFmtId="4" fontId="27" fillId="26" borderId="0" xfId="0" applyNumberFormat="1" applyFont="1" applyFill="1" applyProtection="1">
      <protection hidden="1"/>
    </xf>
    <xf numFmtId="4" fontId="27" fillId="26" borderId="31" xfId="0" applyNumberFormat="1" applyFont="1" applyFill="1" applyBorder="1" applyAlignment="1" applyProtection="1">
      <alignment horizontal="right" vertical="center"/>
      <protection hidden="1"/>
    </xf>
    <xf numFmtId="0" fontId="27" fillId="0" borderId="44" xfId="0" applyFont="1" applyBorder="1" applyAlignment="1" applyProtection="1">
      <alignment horizontal="centerContinuous" vertical="center"/>
      <protection hidden="1"/>
    </xf>
    <xf numFmtId="0" fontId="27" fillId="0" borderId="27" xfId="0" applyFont="1" applyBorder="1" applyAlignment="1" applyProtection="1">
      <alignment horizontal="centerContinuous" vertical="center"/>
      <protection hidden="1"/>
    </xf>
    <xf numFmtId="0" fontId="24" fillId="0" borderId="39" xfId="0" applyFont="1" applyBorder="1" applyAlignment="1" applyProtection="1">
      <alignment horizontal="left" vertical="center"/>
      <protection hidden="1"/>
    </xf>
    <xf numFmtId="0" fontId="22" fillId="24" borderId="30" xfId="0" applyFont="1" applyFill="1" applyBorder="1" applyAlignment="1" applyProtection="1">
      <alignment horizontal="center" vertical="center"/>
      <protection hidden="1"/>
    </xf>
    <xf numFmtId="0" fontId="22" fillId="24" borderId="31" xfId="0" applyFont="1" applyFill="1" applyBorder="1" applyAlignment="1" applyProtection="1">
      <alignment horizontal="center" vertical="center"/>
      <protection hidden="1"/>
    </xf>
    <xf numFmtId="0" fontId="22" fillId="24" borderId="33" xfId="0" applyFont="1" applyFill="1" applyBorder="1" applyAlignment="1" applyProtection="1">
      <alignment horizontal="center" vertical="center"/>
      <protection hidden="1"/>
    </xf>
    <xf numFmtId="0" fontId="5" fillId="24" borderId="10" xfId="0" applyFont="1" applyFill="1" applyBorder="1" applyAlignment="1" applyProtection="1">
      <alignment horizontal="center" wrapText="1"/>
      <protection hidden="1"/>
    </xf>
    <xf numFmtId="0" fontId="5" fillId="24" borderId="17" xfId="0" applyFont="1" applyFill="1" applyBorder="1" applyAlignment="1" applyProtection="1">
      <alignment horizontal="center" wrapText="1"/>
      <protection hidden="1"/>
    </xf>
    <xf numFmtId="49" fontId="3" fillId="25" borderId="16" xfId="0" applyNumberFormat="1" applyFont="1" applyFill="1" applyBorder="1" applyAlignment="1" applyProtection="1">
      <alignment horizontal="left"/>
      <protection locked="0"/>
    </xf>
    <xf numFmtId="49" fontId="3" fillId="25" borderId="10" xfId="0" applyNumberFormat="1" applyFont="1" applyFill="1" applyBorder="1" applyAlignment="1" applyProtection="1">
      <alignment horizontal="left"/>
      <protection locked="0"/>
    </xf>
    <xf numFmtId="49" fontId="3" fillId="25" borderId="17" xfId="0" applyNumberFormat="1" applyFont="1" applyFill="1" applyBorder="1" applyAlignment="1" applyProtection="1">
      <alignment horizontal="left"/>
      <protection locked="0"/>
    </xf>
    <xf numFmtId="0" fontId="23" fillId="24" borderId="30" xfId="0" applyFont="1" applyFill="1" applyBorder="1" applyAlignment="1" applyProtection="1">
      <alignment horizontal="center" vertical="center"/>
      <protection hidden="1"/>
    </xf>
    <xf numFmtId="0" fontId="23" fillId="24" borderId="31" xfId="0" applyFont="1" applyFill="1" applyBorder="1" applyAlignment="1" applyProtection="1">
      <alignment horizontal="center" vertical="center"/>
      <protection hidden="1"/>
    </xf>
    <xf numFmtId="0" fontId="23" fillId="24" borderId="33" xfId="0" applyFont="1" applyFill="1" applyBorder="1" applyAlignment="1" applyProtection="1">
      <alignment horizontal="center" vertical="center"/>
      <protection hidden="1"/>
    </xf>
    <xf numFmtId="0" fontId="24" fillId="0" borderId="45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/>
      <protection hidden="1"/>
    </xf>
    <xf numFmtId="0" fontId="24" fillId="0" borderId="41" xfId="0" applyFont="1" applyBorder="1" applyAlignment="1" applyProtection="1">
      <alignment horizontal="left" vertical="center"/>
      <protection locked="0"/>
    </xf>
  </cellXfs>
  <cellStyles count="43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Prozent" xfId="33" builtinId="5"/>
    <cellStyle name="Schlecht" xfId="34" builtinId="27" customBuiltin="1"/>
    <cellStyle name="Standard" xfId="0" builtinId="0"/>
    <cellStyle name="Überschrift" xfId="35" builtinId="15" customBuiltin="1"/>
    <cellStyle name="Überschrift 1" xfId="36" builtinId="16" customBuiltin="1"/>
    <cellStyle name="Überschrift 2" xfId="37" builtinId="17" customBuiltin="1"/>
    <cellStyle name="Überschrift 3" xfId="38" builtinId="18" customBuiltin="1"/>
    <cellStyle name="Überschrift 4" xfId="39" builtinId="19" customBuiltin="1"/>
    <cellStyle name="Verknüpfte Zelle" xfId="40" builtinId="24" customBuiltin="1"/>
    <cellStyle name="Warnender Text" xfId="41" builtinId="11" customBuiltin="1"/>
    <cellStyle name="Zelle überprüfen" xfId="42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EAF7D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6F1F7"/>
      <rgbColor rgb="003366FF"/>
      <rgbColor rgb="0033CCCC"/>
      <rgbColor rgb="00EBEBEB"/>
      <rgbColor rgb="000668AF"/>
      <rgbColor rgb="00E4DDB6"/>
      <rgbColor rgb="00EAE3C6"/>
      <rgbColor rgb="00666699"/>
      <rgbColor rgb="00969696"/>
      <rgbColor rgb="00003366"/>
      <rgbColor rgb="00339966"/>
      <rgbColor rgb="00003300"/>
      <rgbColor rgb="007AB031"/>
      <rgbColor rgb="009B00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5</xdr:row>
      <xdr:rowOff>68580</xdr:rowOff>
    </xdr:from>
    <xdr:to>
      <xdr:col>3</xdr:col>
      <xdr:colOff>4320540</xdr:colOff>
      <xdr:row>6</xdr:row>
      <xdr:rowOff>99060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A8EBDBF1-79A2-AFC6-3C5F-98DA74C1E66F}"/>
            </a:ext>
          </a:extLst>
        </xdr:cNvPr>
        <xdr:cNvSpPr txBox="1">
          <a:spLocks noChangeArrowheads="1"/>
        </xdr:cNvSpPr>
      </xdr:nvSpPr>
      <xdr:spPr bwMode="auto">
        <a:xfrm>
          <a:off x="960120" y="1066800"/>
          <a:ext cx="4358640" cy="5867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6F1F7" mc:Ignorable="a14" a14:legacySpreadsheetColorIndex="4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Das Tool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"Quittung"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dient in erster Linie dazu, einmal schnell eine Quittung mit wenigen Eingaben in Excel zu erstellen.</a:t>
          </a:r>
        </a:p>
      </xdr:txBody>
    </xdr:sp>
    <xdr:clientData/>
  </xdr:twoCellAnchor>
  <xdr:twoCellAnchor>
    <xdr:from>
      <xdr:col>2</xdr:col>
      <xdr:colOff>45720</xdr:colOff>
      <xdr:row>9</xdr:row>
      <xdr:rowOff>129540</xdr:rowOff>
    </xdr:from>
    <xdr:to>
      <xdr:col>4</xdr:col>
      <xdr:colOff>0</xdr:colOff>
      <xdr:row>11</xdr:row>
      <xdr:rowOff>99060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338865AE-DB1D-CF39-0066-7D3DA65C48E7}"/>
            </a:ext>
          </a:extLst>
        </xdr:cNvPr>
        <xdr:cNvSpPr txBox="1">
          <a:spLocks noChangeArrowheads="1"/>
        </xdr:cNvSpPr>
      </xdr:nvSpPr>
      <xdr:spPr bwMode="auto">
        <a:xfrm>
          <a:off x="937260" y="2194560"/>
          <a:ext cx="4450080" cy="2438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6F1F7" mc:Ignorable="a14" a14:legacySpreadsheetColorIndex="4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Mit dem Tool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"Quittung"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können Sie sehr schnell in Excel eine Quittung ausgeben.</a:t>
          </a:r>
        </a:p>
        <a:p>
          <a:pPr algn="l" rtl="0">
            <a:lnSpc>
              <a:spcPts val="1100"/>
            </a:lnSpc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Eingaben sind einmalig im Arbeitsblatt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"Stammdaten und Parameter"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erforderlich.</a:t>
          </a:r>
        </a:p>
        <a:p>
          <a:pPr algn="l" rtl="0">
            <a:lnSpc>
              <a:spcPts val="1100"/>
            </a:lnSpc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Anschließend können Sie die Nettobeträge im Arbeitsblatt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"Quittung"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in Spalte D erfassen. Den MwSt-Satz, den Sie zuvor im Arbeitsblatt "Stammdaten und Parameter" eingepflegt haben, wählen Sie in Spalte F aus. Die Gesamtbeträge werden automatisch berechnet. Auch wird der ermittelte Bruttobetrag in Worten ausgegeben.</a:t>
          </a:r>
        </a:p>
        <a:p>
          <a:pPr algn="l" rtl="0">
            <a:lnSpc>
              <a:spcPts val="1100"/>
            </a:lnSpc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dem Ausdruck brauchen Sie die Quittung nur noch mit einem Stempel zu versehen und unterschreiben zu lassen.</a:t>
          </a:r>
        </a:p>
        <a:p>
          <a:pPr algn="l" rtl="0">
            <a:lnSpc>
              <a:spcPts val="1100"/>
            </a:lnSpc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2:IU28"/>
  <sheetViews>
    <sheetView showGridLines="0" topLeftCell="A9" zoomScaleNormal="100" workbookViewId="0">
      <selection activeCell="E7" sqref="E7"/>
    </sheetView>
  </sheetViews>
  <sheetFormatPr baseColWidth="10" defaultColWidth="11.44140625" defaultRowHeight="13.2" x14ac:dyDescent="0.25"/>
  <cols>
    <col min="1" max="1" width="11.44140625" style="3"/>
    <col min="2" max="3" width="1.5546875" style="3" customWidth="1"/>
    <col min="4" max="4" width="27.109375" style="3" customWidth="1"/>
    <col min="5" max="7" width="11.44140625" style="3"/>
    <col min="8" max="8" width="1.5546875" style="3" customWidth="1"/>
    <col min="9" max="9" width="1.6640625" style="3" customWidth="1"/>
    <col min="10" max="10" width="12" style="3" bestFit="1" customWidth="1"/>
    <col min="11" max="11" width="11.44140625" style="3"/>
    <col min="12" max="12" width="0" style="3" hidden="1" customWidth="1"/>
    <col min="13" max="16384" width="11.44140625" style="3"/>
  </cols>
  <sheetData>
    <row r="2" spans="1:255" ht="13.8" thickBot="1" x14ac:dyDescent="0.3"/>
    <row r="3" spans="1:255" s="1" customFormat="1" ht="25.5" customHeight="1" thickBot="1" x14ac:dyDescent="0.3">
      <c r="A3" s="3"/>
      <c r="B3" s="101" t="s">
        <v>19</v>
      </c>
      <c r="C3" s="102"/>
      <c r="D3" s="102"/>
      <c r="E3" s="102"/>
      <c r="F3" s="102"/>
      <c r="G3" s="102"/>
      <c r="H3" s="102"/>
      <c r="I3" s="10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x14ac:dyDescent="0.25">
      <c r="B4" s="4"/>
      <c r="I4" s="5"/>
    </row>
    <row r="5" spans="1:255" x14ac:dyDescent="0.25">
      <c r="B5" s="4"/>
      <c r="C5" s="10"/>
      <c r="D5" s="104" t="s">
        <v>0</v>
      </c>
      <c r="E5" s="105"/>
      <c r="F5" s="2"/>
      <c r="G5" s="2"/>
      <c r="H5" s="2"/>
      <c r="I5" s="5"/>
    </row>
    <row r="6" spans="1:255" x14ac:dyDescent="0.25">
      <c r="B6" s="4"/>
      <c r="C6" s="12"/>
      <c r="D6" s="13"/>
      <c r="E6" s="13"/>
      <c r="F6" s="13"/>
      <c r="G6" s="13"/>
      <c r="H6" s="14"/>
      <c r="I6" s="5"/>
      <c r="L6" s="3">
        <f ca="1">+YEAR(TODAY())-2</f>
        <v>2020</v>
      </c>
    </row>
    <row r="7" spans="1:255" x14ac:dyDescent="0.25">
      <c r="B7" s="4"/>
      <c r="C7" s="15"/>
      <c r="D7" s="16" t="s">
        <v>1</v>
      </c>
      <c r="E7" s="23">
        <v>2022</v>
      </c>
      <c r="F7" s="17"/>
      <c r="G7" s="17"/>
      <c r="H7" s="18"/>
      <c r="I7" s="5"/>
      <c r="L7" s="3">
        <f ca="1">1+L6</f>
        <v>2021</v>
      </c>
    </row>
    <row r="8" spans="1:255" x14ac:dyDescent="0.25">
      <c r="B8" s="4"/>
      <c r="C8" s="15"/>
      <c r="D8" s="16"/>
      <c r="E8" s="17"/>
      <c r="F8" s="17"/>
      <c r="G8" s="17"/>
      <c r="H8" s="18"/>
      <c r="I8" s="5"/>
      <c r="L8" s="3">
        <f t="shared" ref="L8:L20" ca="1" si="0">1+L7</f>
        <v>2022</v>
      </c>
    </row>
    <row r="9" spans="1:255" x14ac:dyDescent="0.25">
      <c r="B9" s="4"/>
      <c r="C9" s="15"/>
      <c r="D9" s="16" t="s">
        <v>2</v>
      </c>
      <c r="E9" s="106" t="s">
        <v>28</v>
      </c>
      <c r="F9" s="107"/>
      <c r="G9" s="108"/>
      <c r="H9" s="18"/>
      <c r="I9" s="5"/>
      <c r="L9" s="3">
        <f t="shared" ca="1" si="0"/>
        <v>2023</v>
      </c>
    </row>
    <row r="10" spans="1:255" x14ac:dyDescent="0.25">
      <c r="B10" s="4"/>
      <c r="C10" s="15"/>
      <c r="D10" s="16" t="s">
        <v>3</v>
      </c>
      <c r="E10" s="106" t="s">
        <v>29</v>
      </c>
      <c r="F10" s="107"/>
      <c r="G10" s="108"/>
      <c r="H10" s="18"/>
      <c r="I10" s="5"/>
      <c r="L10" s="3">
        <f t="shared" ca="1" si="0"/>
        <v>2024</v>
      </c>
    </row>
    <row r="11" spans="1:255" x14ac:dyDescent="0.25">
      <c r="B11" s="4"/>
      <c r="C11" s="15"/>
      <c r="D11" s="16"/>
      <c r="E11" s="17"/>
      <c r="F11" s="17"/>
      <c r="G11" s="17"/>
      <c r="H11" s="18"/>
      <c r="I11" s="5"/>
      <c r="L11" s="3">
        <f t="shared" ca="1" si="0"/>
        <v>2025</v>
      </c>
    </row>
    <row r="12" spans="1:255" x14ac:dyDescent="0.25">
      <c r="B12" s="4"/>
      <c r="C12" s="15"/>
      <c r="D12" s="16" t="s">
        <v>4</v>
      </c>
      <c r="E12" s="106" t="s">
        <v>30</v>
      </c>
      <c r="F12" s="107"/>
      <c r="G12" s="108"/>
      <c r="H12" s="18"/>
      <c r="I12" s="5"/>
      <c r="L12" s="3">
        <f t="shared" ca="1" si="0"/>
        <v>2026</v>
      </c>
    </row>
    <row r="13" spans="1:255" x14ac:dyDescent="0.25">
      <c r="B13" s="4"/>
      <c r="C13" s="15"/>
      <c r="D13" s="16" t="s">
        <v>6</v>
      </c>
      <c r="E13" s="106" t="s">
        <v>31</v>
      </c>
      <c r="F13" s="107"/>
      <c r="G13" s="108"/>
      <c r="H13" s="18"/>
      <c r="I13" s="5"/>
      <c r="L13" s="3">
        <f t="shared" ca="1" si="0"/>
        <v>2027</v>
      </c>
    </row>
    <row r="14" spans="1:255" x14ac:dyDescent="0.25">
      <c r="B14" s="4"/>
      <c r="C14" s="15"/>
      <c r="D14" s="16" t="s">
        <v>23</v>
      </c>
      <c r="E14" s="106" t="s">
        <v>25</v>
      </c>
      <c r="F14" s="107"/>
      <c r="G14" s="108"/>
      <c r="H14" s="18"/>
      <c r="I14" s="5"/>
      <c r="L14" s="3">
        <f t="shared" ca="1" si="0"/>
        <v>2028</v>
      </c>
    </row>
    <row r="15" spans="1:255" x14ac:dyDescent="0.25">
      <c r="B15" s="4"/>
      <c r="C15" s="15"/>
      <c r="D15" s="16" t="s">
        <v>24</v>
      </c>
      <c r="E15" s="106" t="s">
        <v>32</v>
      </c>
      <c r="F15" s="107"/>
      <c r="G15" s="108"/>
      <c r="H15" s="18"/>
      <c r="I15" s="5"/>
      <c r="L15" s="3">
        <f t="shared" ca="1" si="0"/>
        <v>2029</v>
      </c>
    </row>
    <row r="16" spans="1:255" x14ac:dyDescent="0.25">
      <c r="B16" s="4"/>
      <c r="C16" s="15"/>
      <c r="D16" s="16"/>
      <c r="E16" s="24"/>
      <c r="F16" s="24"/>
      <c r="G16" s="24"/>
      <c r="H16" s="18"/>
      <c r="I16" s="5"/>
      <c r="L16" s="3">
        <f t="shared" ca="1" si="0"/>
        <v>2030</v>
      </c>
    </row>
    <row r="17" spans="2:12" x14ac:dyDescent="0.25">
      <c r="B17" s="4"/>
      <c r="C17" s="15"/>
      <c r="D17" s="16" t="s">
        <v>20</v>
      </c>
      <c r="E17" s="26">
        <v>0.19</v>
      </c>
      <c r="F17" s="24"/>
      <c r="G17" s="24"/>
      <c r="H17" s="18"/>
      <c r="I17" s="5"/>
      <c r="L17" s="3">
        <f t="shared" ca="1" si="0"/>
        <v>2031</v>
      </c>
    </row>
    <row r="18" spans="2:12" x14ac:dyDescent="0.25">
      <c r="B18" s="4"/>
      <c r="C18" s="15"/>
      <c r="D18" s="16" t="s">
        <v>21</v>
      </c>
      <c r="E18" s="26">
        <v>7.0000000000000007E-2</v>
      </c>
      <c r="F18" s="24"/>
      <c r="G18" s="24"/>
      <c r="H18" s="18"/>
      <c r="I18" s="5"/>
      <c r="L18" s="3">
        <f t="shared" ca="1" si="0"/>
        <v>2032</v>
      </c>
    </row>
    <row r="19" spans="2:12" x14ac:dyDescent="0.25">
      <c r="B19" s="4"/>
      <c r="C19" s="15"/>
      <c r="D19" s="16" t="s">
        <v>22</v>
      </c>
      <c r="E19" s="26">
        <v>0</v>
      </c>
      <c r="F19" s="24"/>
      <c r="G19" s="24"/>
      <c r="H19" s="18"/>
      <c r="I19" s="5"/>
      <c r="L19" s="3">
        <f t="shared" ca="1" si="0"/>
        <v>2033</v>
      </c>
    </row>
    <row r="20" spans="2:12" x14ac:dyDescent="0.25">
      <c r="B20" s="4"/>
      <c r="C20" s="15"/>
      <c r="D20" s="16"/>
      <c r="E20" s="24"/>
      <c r="F20" s="24"/>
      <c r="G20" s="24"/>
      <c r="H20" s="18"/>
      <c r="I20" s="5"/>
      <c r="L20" s="3">
        <f t="shared" ca="1" si="0"/>
        <v>2034</v>
      </c>
    </row>
    <row r="21" spans="2:12" ht="13.8" thickBot="1" x14ac:dyDescent="0.3">
      <c r="B21" s="4"/>
      <c r="C21" s="19"/>
      <c r="D21" s="20"/>
      <c r="E21" s="20"/>
      <c r="F21" s="20"/>
      <c r="G21" s="20"/>
      <c r="H21" s="21"/>
      <c r="I21" s="5"/>
    </row>
    <row r="22" spans="2:12" x14ac:dyDescent="0.25">
      <c r="B22" s="4"/>
      <c r="I22" s="5"/>
    </row>
    <row r="23" spans="2:12" ht="13.8" thickBot="1" x14ac:dyDescent="0.3">
      <c r="B23" s="6"/>
      <c r="C23" s="7"/>
      <c r="D23" s="7"/>
      <c r="E23" s="7"/>
      <c r="F23" s="7"/>
      <c r="G23" s="7"/>
      <c r="H23" s="7"/>
      <c r="I23" s="8"/>
    </row>
    <row r="25" spans="2:12" hidden="1" x14ac:dyDescent="0.25"/>
    <row r="26" spans="2:12" x14ac:dyDescent="0.25">
      <c r="B26" s="9" t="s">
        <v>33</v>
      </c>
    </row>
    <row r="27" spans="2:12" x14ac:dyDescent="0.25">
      <c r="B27" s="9" t="s">
        <v>34</v>
      </c>
    </row>
    <row r="28" spans="2:12" x14ac:dyDescent="0.25">
      <c r="B28" s="9" t="s">
        <v>35</v>
      </c>
    </row>
  </sheetData>
  <mergeCells count="8">
    <mergeCell ref="B3:I3"/>
    <mergeCell ref="D5:E5"/>
    <mergeCell ref="E15:G15"/>
    <mergeCell ref="E14:G14"/>
    <mergeCell ref="E13:G13"/>
    <mergeCell ref="E12:G12"/>
    <mergeCell ref="E10:G10"/>
    <mergeCell ref="E9:G9"/>
  </mergeCells>
  <phoneticPr fontId="0" type="noConversion"/>
  <dataValidations count="2">
    <dataValidation type="list" showErrorMessage="1" errorTitle="Jahr wählen" error="Bitte wählen Sie aus der Liste ein Jahr, für das der Anlagespiegel erstellt werden soll." sqref="E7" xr:uid="{00000000-0002-0000-0000-000000000000}">
      <formula1>$L$6:$L$20</formula1>
    </dataValidation>
    <dataValidation type="decimal" allowBlank="1" showErrorMessage="1" errorTitle="MwSt-Satz eingeben" error="Hier bitte die MwSt-Sätze zwischen 0 und 30 Prozent eingeben." sqref="E17:E19" xr:uid="{00000000-0002-0000-0000-000001000000}">
      <formula1>0</formula1>
      <formula2>0.3</formula2>
    </dataValidation>
  </dataValidations>
  <printOptions horizontalCentered="1"/>
  <pageMargins left="0.98425196850393704" right="0.59055118110236227" top="0.78740157480314965" bottom="0.78740157480314965" header="0.19685039370078741" footer="0"/>
  <pageSetup paperSize="9" orientation="portrait" horizontalDpi="300" verticalDpi="300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2:IR17"/>
  <sheetViews>
    <sheetView showGridLines="0" showZeros="0" showOutlineSymbols="0" workbookViewId="0">
      <selection activeCell="B3" sqref="B3:F3"/>
    </sheetView>
  </sheetViews>
  <sheetFormatPr baseColWidth="10" defaultColWidth="11.44140625" defaultRowHeight="13.2" x14ac:dyDescent="0.25"/>
  <cols>
    <col min="1" max="1" width="11.44140625" style="3"/>
    <col min="2" max="3" width="1.5546875" style="3" customWidth="1"/>
    <col min="4" max="4" width="64" style="3" customWidth="1"/>
    <col min="5" max="5" width="1.5546875" style="3" customWidth="1"/>
    <col min="6" max="6" width="1.6640625" style="3" customWidth="1"/>
    <col min="7" max="7" width="2.6640625" style="3" customWidth="1"/>
    <col min="8" max="16384" width="11.44140625" style="3"/>
  </cols>
  <sheetData>
    <row r="2" spans="1:252" ht="13.8" thickBot="1" x14ac:dyDescent="0.3"/>
    <row r="3" spans="1:252" s="1" customFormat="1" ht="25.5" customHeight="1" thickBot="1" x14ac:dyDescent="0.3">
      <c r="A3" s="3"/>
      <c r="B3" s="109" t="s">
        <v>26</v>
      </c>
      <c r="C3" s="110"/>
      <c r="D3" s="110"/>
      <c r="E3" s="110"/>
      <c r="F3" s="11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252" x14ac:dyDescent="0.25">
      <c r="B4" s="4"/>
      <c r="F4" s="5"/>
    </row>
    <row r="5" spans="1:252" x14ac:dyDescent="0.25">
      <c r="B5" s="4"/>
      <c r="C5" s="10"/>
      <c r="D5" s="11" t="s">
        <v>5</v>
      </c>
      <c r="E5" s="2"/>
      <c r="F5" s="5"/>
    </row>
    <row r="6" spans="1:252" ht="44.25" customHeight="1" x14ac:dyDescent="0.25">
      <c r="B6" s="4"/>
      <c r="C6" s="15"/>
      <c r="D6" s="22"/>
      <c r="E6" s="14"/>
      <c r="F6" s="5"/>
    </row>
    <row r="7" spans="1:252" ht="13.8" thickBot="1" x14ac:dyDescent="0.3">
      <c r="B7" s="4"/>
      <c r="C7" s="19"/>
      <c r="D7" s="20"/>
      <c r="E7" s="21"/>
      <c r="F7" s="5"/>
    </row>
    <row r="8" spans="1:252" x14ac:dyDescent="0.25">
      <c r="B8" s="4"/>
      <c r="F8" s="5"/>
    </row>
    <row r="9" spans="1:252" x14ac:dyDescent="0.25">
      <c r="B9" s="4"/>
      <c r="C9" s="10"/>
      <c r="D9" s="11" t="s">
        <v>27</v>
      </c>
      <c r="E9" s="2"/>
      <c r="F9" s="5"/>
    </row>
    <row r="10" spans="1:252" x14ac:dyDescent="0.25">
      <c r="B10" s="4"/>
      <c r="C10" s="12"/>
      <c r="D10" s="13"/>
      <c r="E10" s="14"/>
      <c r="F10" s="5"/>
    </row>
    <row r="11" spans="1:252" ht="181.5" customHeight="1" x14ac:dyDescent="0.25">
      <c r="B11" s="4"/>
      <c r="C11" s="15"/>
      <c r="D11" s="16"/>
      <c r="E11" s="18"/>
      <c r="F11" s="5"/>
    </row>
    <row r="12" spans="1:252" ht="13.8" thickBot="1" x14ac:dyDescent="0.3">
      <c r="B12" s="4"/>
      <c r="C12" s="19"/>
      <c r="D12" s="20"/>
      <c r="E12" s="21"/>
      <c r="F12" s="5"/>
    </row>
    <row r="13" spans="1:252" ht="13.8" thickBot="1" x14ac:dyDescent="0.3">
      <c r="B13" s="6"/>
      <c r="C13" s="7"/>
      <c r="D13" s="7"/>
      <c r="E13" s="7"/>
      <c r="F13" s="8"/>
    </row>
    <row r="15" spans="1:252" x14ac:dyDescent="0.25">
      <c r="B15" s="9" t="s">
        <v>33</v>
      </c>
    </row>
    <row r="16" spans="1:252" x14ac:dyDescent="0.25">
      <c r="B16" s="9" t="s">
        <v>34</v>
      </c>
    </row>
    <row r="17" spans="2:2" x14ac:dyDescent="0.25">
      <c r="B17" s="9" t="s">
        <v>35</v>
      </c>
    </row>
  </sheetData>
  <sheetProtection sheet="1"/>
  <mergeCells count="1">
    <mergeCell ref="B3:F3"/>
  </mergeCells>
  <phoneticPr fontId="0" type="noConversion"/>
  <printOptions horizontalCentered="1"/>
  <pageMargins left="0.98425196850393704" right="0.59055118110236227" top="0.78740157480314965" bottom="0.78740157480314965" header="0.19685039370078741" footer="0"/>
  <pageSetup paperSize="9" orientation="portrait" horizontalDpi="300" verticalDpi="300" r:id="rId1"/>
  <headerFooter alignWithMargins="0">
    <oddFooter xml:space="preserve">&amp;C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94"/>
  <sheetViews>
    <sheetView showGridLines="0" tabSelected="1" zoomScale="75" workbookViewId="0">
      <selection activeCell="C28" sqref="C28"/>
    </sheetView>
  </sheetViews>
  <sheetFormatPr baseColWidth="10" defaultColWidth="11.44140625" defaultRowHeight="15" x14ac:dyDescent="0.25"/>
  <cols>
    <col min="1" max="1" width="11.44140625" style="38"/>
    <col min="2" max="2" width="2.6640625" style="38" customWidth="1"/>
    <col min="3" max="3" width="24.5546875" style="38" customWidth="1"/>
    <col min="4" max="4" width="1.6640625" style="38" customWidth="1"/>
    <col min="5" max="5" width="25.44140625" style="38" customWidth="1"/>
    <col min="6" max="6" width="2.6640625" style="38" customWidth="1"/>
    <col min="7" max="7" width="32.33203125" style="38" customWidth="1"/>
    <col min="8" max="8" width="1.6640625" style="38" customWidth="1"/>
    <col min="9" max="9" width="2.6640625" style="38" customWidth="1"/>
    <col min="10" max="10" width="25.44140625" style="38" bestFit="1" customWidth="1"/>
    <col min="11" max="13" width="11.44140625" style="38"/>
    <col min="14" max="15" width="0" style="38" hidden="1" customWidth="1"/>
    <col min="16" max="30" width="11.44140625" style="38"/>
    <col min="31" max="31" width="11.44140625" style="32"/>
    <col min="32" max="16384" width="11.44140625" style="38"/>
  </cols>
  <sheetData>
    <row r="1" spans="2:31" ht="15.6" thickBot="1" x14ac:dyDescent="0.3">
      <c r="N1" s="39" t="str">
        <f>+'Stammdaten und Parameter'!D17</f>
        <v>MwSt-Satz 1</v>
      </c>
      <c r="O1" s="40">
        <f>+'Stammdaten und Parameter'!E17</f>
        <v>0.19</v>
      </c>
    </row>
    <row r="2" spans="2:31" s="39" customFormat="1" ht="30" customHeight="1" x14ac:dyDescent="0.25">
      <c r="B2" s="41"/>
      <c r="C2" s="42" t="s">
        <v>7</v>
      </c>
      <c r="D2" s="43"/>
      <c r="E2" s="43"/>
      <c r="F2" s="43"/>
      <c r="G2" s="43"/>
      <c r="H2" s="44"/>
      <c r="I2" s="45"/>
      <c r="N2" s="39" t="str">
        <f>+'Stammdaten und Parameter'!D18</f>
        <v>MwSt-Satz 2</v>
      </c>
      <c r="O2" s="40">
        <f>+'Stammdaten und Parameter'!E18</f>
        <v>7.0000000000000007E-2</v>
      </c>
      <c r="AE2" s="46">
        <f>(G17-AE3)+1</f>
        <v>0.77000000000043656</v>
      </c>
    </row>
    <row r="3" spans="2:31" s="39" customFormat="1" ht="20.100000000000001" customHeight="1" x14ac:dyDescent="0.25">
      <c r="B3" s="47"/>
      <c r="C3" s="48" t="s">
        <v>8</v>
      </c>
      <c r="D3" s="49"/>
      <c r="E3" s="25">
        <v>66</v>
      </c>
      <c r="H3" s="50"/>
      <c r="I3" s="51"/>
      <c r="N3" s="39" t="str">
        <f>+'Stammdaten und Parameter'!D19</f>
        <v>MwSt-Satz 3</v>
      </c>
      <c r="O3" s="40">
        <f>+'Stammdaten und Parameter'!E19</f>
        <v>0</v>
      </c>
      <c r="AE3" s="52">
        <f>ROUND(G17,0)</f>
        <v>17138</v>
      </c>
    </row>
    <row r="4" spans="2:31" ht="15.6" thickBot="1" x14ac:dyDescent="0.3">
      <c r="B4" s="53"/>
      <c r="I4" s="54"/>
    </row>
    <row r="5" spans="2:31" s="39" customFormat="1" ht="19.5" customHeight="1" x14ac:dyDescent="0.25">
      <c r="B5" s="47"/>
      <c r="C5" s="98" t="s">
        <v>9</v>
      </c>
      <c r="D5" s="99"/>
      <c r="E5" s="91" t="s">
        <v>10</v>
      </c>
      <c r="F5" s="55"/>
      <c r="G5" s="91" t="s">
        <v>11</v>
      </c>
      <c r="H5" s="56"/>
      <c r="I5" s="51"/>
      <c r="AE5" s="50"/>
    </row>
    <row r="6" spans="2:31" ht="20.100000000000001" customHeight="1" x14ac:dyDescent="0.3">
      <c r="B6" s="53"/>
      <c r="C6" s="30">
        <v>5000</v>
      </c>
      <c r="D6" s="58"/>
      <c r="E6" s="27">
        <v>0.19</v>
      </c>
      <c r="F6" s="59"/>
      <c r="G6" s="92">
        <f>IF(ISERROR(IF($E6&lt;&gt;"",$C6*$E6+$C6,"")),"",IF($E6&lt;&gt;"",ROUND($C6*$E6+$C6,2),""))</f>
        <v>5950</v>
      </c>
      <c r="H6" s="60"/>
      <c r="I6" s="54"/>
      <c r="J6" s="61" t="str">
        <f>+IF(AND(C6="",E6&lt;&gt;""),"Nettobetrag eingeben","")</f>
        <v/>
      </c>
      <c r="N6" s="62">
        <f>IF(ISERROR(IF(G6="","",E6)),"",IF(G6="","",E6))</f>
        <v>0.19</v>
      </c>
      <c r="O6" s="63">
        <f>IF(ISERROR(IF(G6="","",G6-C6)),"",IF(G6="","",G6-C6))</f>
        <v>950</v>
      </c>
    </row>
    <row r="7" spans="2:31" ht="20.100000000000001" customHeight="1" x14ac:dyDescent="0.3">
      <c r="B7" s="53"/>
      <c r="C7" s="31">
        <v>9999</v>
      </c>
      <c r="D7" s="64"/>
      <c r="E7" s="28">
        <v>0</v>
      </c>
      <c r="G7" s="93">
        <f t="shared" ref="G7:G13" si="0">IF(ISERROR(IF($E7&lt;&gt;"",$C7*$E7+$C7,"")),"",IF($E7&lt;&gt;"",ROUND($C7*$E7+$C7,2),""))</f>
        <v>9999</v>
      </c>
      <c r="H7" s="54"/>
      <c r="I7" s="54"/>
      <c r="J7" s="61" t="str">
        <f t="shared" ref="J7:J13" si="1">+IF(AND(C7="",E7&lt;&gt;""),"Nettobetrag eingeben","")</f>
        <v/>
      </c>
      <c r="N7" s="62">
        <f t="shared" ref="N7:N13" si="2">IF(ISERROR(IF(G7="","",E7)),"",IF(G7="","",E7))</f>
        <v>0</v>
      </c>
      <c r="O7" s="63">
        <f t="shared" ref="O7:O13" si="3">IF(ISERROR(IF(G7="","",G7-C7)),"",IF(G7="","",G7-C7))</f>
        <v>0</v>
      </c>
      <c r="AE7" s="65">
        <f>IF(AE2&gt;1,AE2-1,AE2)</f>
        <v>0.77000000000043656</v>
      </c>
    </row>
    <row r="8" spans="2:31" ht="20.100000000000001" customHeight="1" x14ac:dyDescent="0.3">
      <c r="B8" s="53"/>
      <c r="C8" s="30">
        <v>1111</v>
      </c>
      <c r="D8" s="58"/>
      <c r="E8" s="29">
        <v>7.0000000000000007E-2</v>
      </c>
      <c r="F8" s="59"/>
      <c r="G8" s="92">
        <f t="shared" si="0"/>
        <v>1188.77</v>
      </c>
      <c r="H8" s="60"/>
      <c r="I8" s="54"/>
      <c r="J8" s="61" t="str">
        <f t="shared" si="1"/>
        <v/>
      </c>
      <c r="N8" s="62">
        <f t="shared" si="2"/>
        <v>7.0000000000000007E-2</v>
      </c>
      <c r="O8" s="63">
        <f t="shared" si="3"/>
        <v>77.769999999999982</v>
      </c>
    </row>
    <row r="9" spans="2:31" ht="20.100000000000001" customHeight="1" x14ac:dyDescent="0.3">
      <c r="B9" s="53"/>
      <c r="C9" s="31"/>
      <c r="D9" s="64"/>
      <c r="E9" s="28"/>
      <c r="G9" s="93" t="str">
        <f t="shared" si="0"/>
        <v/>
      </c>
      <c r="H9" s="54"/>
      <c r="I9" s="54"/>
      <c r="J9" s="61" t="str">
        <f t="shared" si="1"/>
        <v/>
      </c>
      <c r="N9" s="62" t="str">
        <f t="shared" si="2"/>
        <v/>
      </c>
      <c r="O9" s="63" t="str">
        <f t="shared" si="3"/>
        <v/>
      </c>
      <c r="AE9" s="32">
        <f>IF(AE7=1,0,AE7)</f>
        <v>0.77000000000043656</v>
      </c>
    </row>
    <row r="10" spans="2:31" ht="20.100000000000001" customHeight="1" x14ac:dyDescent="0.3">
      <c r="B10" s="53"/>
      <c r="C10" s="30"/>
      <c r="D10" s="58"/>
      <c r="E10" s="29"/>
      <c r="F10" s="59"/>
      <c r="G10" s="92" t="str">
        <f t="shared" si="0"/>
        <v/>
      </c>
      <c r="H10" s="60"/>
      <c r="I10" s="54"/>
      <c r="J10" s="61" t="str">
        <f t="shared" si="1"/>
        <v/>
      </c>
      <c r="N10" s="62" t="str">
        <f t="shared" si="2"/>
        <v/>
      </c>
      <c r="O10" s="63" t="str">
        <f t="shared" si="3"/>
        <v/>
      </c>
    </row>
    <row r="11" spans="2:31" ht="20.100000000000001" customHeight="1" x14ac:dyDescent="0.3">
      <c r="B11" s="53"/>
      <c r="C11" s="31"/>
      <c r="D11" s="64"/>
      <c r="E11" s="28"/>
      <c r="G11" s="93" t="str">
        <f t="shared" si="0"/>
        <v/>
      </c>
      <c r="H11" s="54"/>
      <c r="I11" s="54"/>
      <c r="J11" s="61" t="str">
        <f t="shared" si="1"/>
        <v/>
      </c>
      <c r="N11" s="62" t="str">
        <f t="shared" si="2"/>
        <v/>
      </c>
      <c r="O11" s="63" t="str">
        <f t="shared" si="3"/>
        <v/>
      </c>
    </row>
    <row r="12" spans="2:31" ht="20.100000000000001" customHeight="1" x14ac:dyDescent="0.3">
      <c r="B12" s="53"/>
      <c r="C12" s="30"/>
      <c r="D12" s="58"/>
      <c r="E12" s="29"/>
      <c r="F12" s="59"/>
      <c r="G12" s="92" t="str">
        <f t="shared" si="0"/>
        <v/>
      </c>
      <c r="H12" s="60"/>
      <c r="I12" s="54"/>
      <c r="J12" s="61" t="str">
        <f t="shared" si="1"/>
        <v/>
      </c>
      <c r="N12" s="62" t="str">
        <f t="shared" si="2"/>
        <v/>
      </c>
      <c r="O12" s="63" t="str">
        <f t="shared" si="3"/>
        <v/>
      </c>
    </row>
    <row r="13" spans="2:31" ht="20.100000000000001" customHeight="1" thickBot="1" x14ac:dyDescent="0.35">
      <c r="B13" s="53"/>
      <c r="C13" s="31"/>
      <c r="D13" s="64"/>
      <c r="E13" s="28"/>
      <c r="G13" s="93" t="str">
        <f t="shared" si="0"/>
        <v/>
      </c>
      <c r="H13" s="54"/>
      <c r="I13" s="54"/>
      <c r="J13" s="61" t="str">
        <f t="shared" si="1"/>
        <v/>
      </c>
      <c r="N13" s="62" t="str">
        <f t="shared" si="2"/>
        <v/>
      </c>
      <c r="O13" s="63" t="str">
        <f t="shared" si="3"/>
        <v/>
      </c>
    </row>
    <row r="14" spans="2:31" ht="20.100000000000001" customHeight="1" thickBot="1" x14ac:dyDescent="0.35">
      <c r="B14" s="53"/>
      <c r="C14" s="66" t="s">
        <v>9</v>
      </c>
      <c r="D14" s="67"/>
      <c r="E14" s="68"/>
      <c r="F14" s="67"/>
      <c r="G14" s="94">
        <f>IF(ISERROR(ROUND(SUM(C6:C13),2)),"",ROUND(SUM(C6:C13),2))</f>
        <v>16110</v>
      </c>
      <c r="H14" s="69"/>
      <c r="I14" s="54"/>
    </row>
    <row r="15" spans="2:31" ht="20.100000000000001" customHeight="1" x14ac:dyDescent="0.3">
      <c r="B15" s="53"/>
      <c r="C15" s="70" t="str">
        <f>O1*100 &amp; " % MwSt."</f>
        <v>19 % MwSt.</v>
      </c>
      <c r="D15" s="71"/>
      <c r="E15" s="72"/>
      <c r="F15" s="71"/>
      <c r="G15" s="95">
        <f>IF(ISERROR(SUMIF($N$6:$N$13,O1,$O$6:$O$13)),"",ROUND(SUMIF($N$6:$N$13,O1,$O$6:$O$13),2))</f>
        <v>950</v>
      </c>
      <c r="H15" s="73"/>
      <c r="I15" s="54"/>
    </row>
    <row r="16" spans="2:31" ht="20.100000000000001" customHeight="1" thickBot="1" x14ac:dyDescent="0.35">
      <c r="B16" s="53"/>
      <c r="C16" s="57" t="str">
        <f>O2*100 &amp; " % MwSt."</f>
        <v>7 % MwSt.</v>
      </c>
      <c r="D16" s="59"/>
      <c r="E16" s="74"/>
      <c r="F16" s="59"/>
      <c r="G16" s="96">
        <f>IF(ISERROR(SUMIF($N$6:$N$13,O2,$O$6:$O$13)),"",ROUND(SUMIF($N$6:$N$13,O2,$O$6:$O$13),2))</f>
        <v>77.77</v>
      </c>
      <c r="H16" s="60"/>
      <c r="I16" s="54"/>
    </row>
    <row r="17" spans="2:31" s="39" customFormat="1" ht="24.9" customHeight="1" thickBot="1" x14ac:dyDescent="0.3">
      <c r="B17" s="47"/>
      <c r="C17" s="75" t="s">
        <v>12</v>
      </c>
      <c r="D17" s="76"/>
      <c r="E17" s="77"/>
      <c r="F17" s="78"/>
      <c r="G17" s="97">
        <f>IF(ISERROR(SUM(G14:G16)),"",SUM(G14:G16))</f>
        <v>17137.77</v>
      </c>
      <c r="H17" s="79"/>
      <c r="I17" s="51"/>
      <c r="AE17" s="50"/>
    </row>
    <row r="18" spans="2:31" x14ac:dyDescent="0.25">
      <c r="B18" s="53"/>
      <c r="E18" s="80"/>
      <c r="G18" s="81"/>
      <c r="I18" s="54"/>
    </row>
    <row r="19" spans="2:31" x14ac:dyDescent="0.25">
      <c r="B19" s="53"/>
      <c r="C19" s="38" t="s">
        <v>13</v>
      </c>
      <c r="I19" s="54"/>
    </row>
    <row r="20" spans="2:31" s="39" customFormat="1" ht="19.5" customHeight="1" x14ac:dyDescent="0.25">
      <c r="B20" s="47"/>
      <c r="C20" s="100" t="str">
        <f>IF(ISERROR(IF(G17&gt;=1000000000,"Zahl zu groß",IF(G17=0,"null ",IF(G17&lt;0,"minus ","")&amp;IF(C35=0," ",D35)&amp;IF(AND(C36=0,C37=0)," ",F36)&amp;IF(C38=0," ",D38)&amp;IF(AND(C39=0,C40=0)," ",F39)&amp;IF(C41=0," ",D41)&amp;IF(AND(C42=0,C43=0)," ",IF(AND(C42=0,C43=1),"eins ",F42))))),"AUSGABE NICHT MÖGLICH",IF(G17&gt;=1000000000,"Zahl zu groß",IF(G17=0,"null ",IF(G17&lt;0,"minus ","")&amp;IF(C35=0," ",D35)&amp;IF(AND(C36=0,C37=0)," ",F36)&amp;IF(C38=0," ",D38)&amp;IF(AND(C39=0,C40=0)," ",F39)&amp;IF(C41=0," ",D41)&amp;IF(AND(C42=0,C43=0)," ",IF(AND(C42=0,C43=1),"eins ",F42)))))</f>
        <v xml:space="preserve">   siebzehn tausend ein hundert sieben und dreißig </v>
      </c>
      <c r="D20" s="82"/>
      <c r="E20" s="82"/>
      <c r="F20" s="82"/>
      <c r="G20" s="82"/>
      <c r="H20" s="83" t="str">
        <f>IF(ISERROR(ROUND(AE9*100,0) &amp;" Cent"),"",ROUND(AE9*100,0) &amp;" Cent")</f>
        <v>77 Cent</v>
      </c>
      <c r="I20" s="51"/>
      <c r="AE20" s="50"/>
    </row>
    <row r="21" spans="2:31" s="39" customFormat="1" ht="20.100000000000001" customHeight="1" x14ac:dyDescent="0.25">
      <c r="B21" s="47"/>
      <c r="C21" s="112"/>
      <c r="D21" s="112"/>
      <c r="E21" s="112"/>
      <c r="F21" s="112"/>
      <c r="G21" s="112"/>
      <c r="H21" s="112"/>
      <c r="I21" s="51"/>
      <c r="AE21" s="50"/>
    </row>
    <row r="22" spans="2:31" x14ac:dyDescent="0.25">
      <c r="B22" s="53"/>
      <c r="I22" s="54"/>
    </row>
    <row r="23" spans="2:31" s="39" customFormat="1" ht="20.100000000000001" customHeight="1" x14ac:dyDescent="0.25">
      <c r="B23" s="47"/>
      <c r="C23" s="38" t="s">
        <v>14</v>
      </c>
      <c r="D23" s="38"/>
      <c r="E23" s="114"/>
      <c r="F23" s="114"/>
      <c r="G23" s="114"/>
      <c r="H23" s="114"/>
      <c r="I23" s="51"/>
      <c r="AE23" s="50"/>
    </row>
    <row r="24" spans="2:31" s="39" customFormat="1" ht="20.100000000000001" customHeight="1" x14ac:dyDescent="0.25">
      <c r="B24" s="47"/>
      <c r="C24" s="38"/>
      <c r="D24" s="38"/>
      <c r="E24" s="114"/>
      <c r="F24" s="114"/>
      <c r="G24" s="114"/>
      <c r="H24" s="114"/>
      <c r="I24" s="51"/>
      <c r="AE24" s="50"/>
    </row>
    <row r="25" spans="2:31" s="39" customFormat="1" ht="30" customHeight="1" x14ac:dyDescent="0.25">
      <c r="B25" s="47"/>
      <c r="C25" s="38" t="s">
        <v>15</v>
      </c>
      <c r="D25" s="38"/>
      <c r="E25" s="114"/>
      <c r="F25" s="114"/>
      <c r="G25" s="114"/>
      <c r="H25" s="114"/>
      <c r="I25" s="51"/>
      <c r="AE25" s="50"/>
    </row>
    <row r="26" spans="2:31" s="39" customFormat="1" ht="20.100000000000001" customHeight="1" x14ac:dyDescent="0.25">
      <c r="B26" s="47"/>
      <c r="C26" s="38"/>
      <c r="D26" s="38"/>
      <c r="E26" s="114"/>
      <c r="F26" s="114"/>
      <c r="G26" s="114"/>
      <c r="H26" s="114"/>
      <c r="I26" s="51"/>
      <c r="AE26" s="50"/>
    </row>
    <row r="27" spans="2:31" x14ac:dyDescent="0.25">
      <c r="B27" s="53"/>
      <c r="E27" s="84"/>
      <c r="F27" s="84"/>
      <c r="G27" s="84"/>
      <c r="H27" s="84"/>
      <c r="I27" s="54"/>
    </row>
    <row r="28" spans="2:31" ht="86.25" customHeight="1" x14ac:dyDescent="0.25">
      <c r="B28" s="53"/>
      <c r="C28" s="80" t="str">
        <f ca="1">'Stammdaten und Parameter'!E15&amp;", den "&amp;DAY(TODAY())&amp;"."&amp;MONTH(TODAY())&amp;"."&amp;YEAR(TODAY())</f>
        <v>Musterstadt, den 21.10.2022</v>
      </c>
      <c r="H28" s="85"/>
      <c r="I28" s="54"/>
    </row>
    <row r="29" spans="2:31" ht="15.6" thickBot="1" x14ac:dyDescent="0.3">
      <c r="B29" s="86"/>
      <c r="C29" s="87" t="s">
        <v>16</v>
      </c>
      <c r="D29" s="88"/>
      <c r="E29" s="87" t="s">
        <v>17</v>
      </c>
      <c r="F29" s="88"/>
      <c r="G29" s="87" t="s">
        <v>18</v>
      </c>
      <c r="H29" s="89"/>
      <c r="I29" s="90"/>
    </row>
    <row r="31" spans="2:31" x14ac:dyDescent="0.25">
      <c r="B31" s="9" t="s">
        <v>33</v>
      </c>
    </row>
    <row r="32" spans="2:31" s="32" customFormat="1" x14ac:dyDescent="0.25">
      <c r="B32" s="9" t="s">
        <v>34</v>
      </c>
    </row>
    <row r="33" spans="2:9" s="32" customFormat="1" x14ac:dyDescent="0.25">
      <c r="B33" s="9" t="s">
        <v>35</v>
      </c>
    </row>
    <row r="34" spans="2:9" s="32" customFormat="1" x14ac:dyDescent="0.25">
      <c r="D34" s="113"/>
      <c r="E34" s="113"/>
      <c r="F34" s="113"/>
      <c r="G34" s="113"/>
      <c r="H34" s="113"/>
      <c r="I34" s="113"/>
    </row>
    <row r="35" spans="2:9" s="32" customFormat="1" x14ac:dyDescent="0.25">
      <c r="C35" s="32">
        <f>VALUE(RIGHT(INT(ABS($G$17)/100000000)))</f>
        <v>0</v>
      </c>
      <c r="D35" s="32" t="str">
        <f>IF(C35=1,"ein ",IF(C35=2,"zwei ",IF(C35=3,"drei ",IF(C35=4,"vier ",IF(C35=5,"fünf ",IF(C35=6,"sechs ",IF(C35=7,"sieben ",IF(C35=8,"acht ","neun "))))))))&amp;"hundert "&amp;IF(AND(C36=0,C37=0),"millionen "," ")</f>
        <v xml:space="preserve">neun hundert millionen </v>
      </c>
      <c r="E35" s="33"/>
      <c r="F35" s="34"/>
      <c r="G35" s="33"/>
      <c r="H35" s="33"/>
      <c r="I35" s="33"/>
    </row>
    <row r="36" spans="2:9" s="32" customFormat="1" x14ac:dyDescent="0.25">
      <c r="C36" s="32">
        <f>VALUE(RIGHT(INT(ABS($G$17)/10000000)))</f>
        <v>0</v>
      </c>
      <c r="D36" s="32" t="str">
        <f>IF(C36=1,"zehn ",IF(C36=2,"zwanzig ",IF(C36=3,"dreißig ",IF(C36=4,"vierzig ",IF(C36=5,"fünfzig ",IF(C36=6,"sechzig ",IF(C36=7,"siebzig ",IF(C36=8,"achtzig ","neunzig "))))))))</f>
        <v xml:space="preserve">neunzig </v>
      </c>
      <c r="E36" s="35"/>
      <c r="F36" s="32" t="str">
        <f>IF(AND(C36=0,C37=1),"eine million ",IF(AND(C36=1,C37=1),"elf ",IF(AND(C36=1,C37=2),"zwöIf ",IF(AND(C36=1,C37=7),"siebzehn ",IF(C37=0,D36,IF(C36=0,D37,D37&amp;IF(C36&gt;1,"und ","")&amp;D36)))))&amp;"millionen " )</f>
        <v xml:space="preserve">neunzig millionen </v>
      </c>
      <c r="G36" s="35"/>
      <c r="H36" s="35"/>
      <c r="I36" s="35"/>
    </row>
    <row r="37" spans="2:9" s="32" customFormat="1" x14ac:dyDescent="0.25">
      <c r="C37" s="32">
        <f>VALUE(RIGHT(INT(ABS($G$17)/1000000)))</f>
        <v>0</v>
      </c>
      <c r="D37" s="32" t="str">
        <f>IF(C37=1,"ein ",IF(C37=2,"zwei ",IF(C37=3,"drei ",IF(C37=4,"vier ",IF(C37=5,"fünf ",IF(C37=6,"sechs ",IF(C37=7,"sieben ",IF(C37=8,"acht ","neun "))))))))</f>
        <v xml:space="preserve">neun </v>
      </c>
      <c r="E37" s="35"/>
      <c r="G37" s="35"/>
      <c r="H37" s="35"/>
      <c r="I37" s="35"/>
    </row>
    <row r="38" spans="2:9" s="32" customFormat="1" x14ac:dyDescent="0.25">
      <c r="C38" s="32">
        <f>VALUE(RIGHT(INT(ABS($G$17)/100000)))</f>
        <v>0</v>
      </c>
      <c r="D38" s="32" t="str">
        <f>IF(C38=1,"ein ",IF(C38=2,"zwei ",IF(C38=3,"drei ",IF(C38=4,"vier ",IF(C38=5,"fünf ",IF(C38=6,"sechs ",IF(C38=7,"sieben ",IF(C38=8,"acht ","neun "))))))))&amp;"hundert "&amp;IF(AND(C39=0,C40=0),"tausend "," ")</f>
        <v xml:space="preserve">neun hundert  </v>
      </c>
      <c r="E38" s="35"/>
      <c r="G38" s="35"/>
      <c r="H38" s="35"/>
      <c r="I38" s="35"/>
    </row>
    <row r="39" spans="2:9" s="32" customFormat="1" x14ac:dyDescent="0.25">
      <c r="C39" s="32">
        <f>VALUE(RIGHT(INT(ABS($G$17)/10000)))</f>
        <v>1</v>
      </c>
      <c r="D39" s="32" t="str">
        <f>IF(C39=1,"zehn ",IF(C39=2,"zwanzig ",IF(C39=3,"dreißig ",IF(C39=4,"vierzig ",IF(C39=5,"fünfzig ",IF(C39=6,"sechzig ",IF(C39=7,"siebzig ",IF(C39=8,"achtzig ","neunzig "))))))))</f>
        <v xml:space="preserve">zehn </v>
      </c>
      <c r="E39" s="35"/>
      <c r="F39" s="32" t="str">
        <f>IF(AND(C39=1,C40=1),"elf ",IF(AND(C39=1,C40=2),"zwölf ",IF(AND(C39=1,C40=7),"siebzehn ",IF(C40=0,D39,IF(C39=0,D40,D40&amp;IF(C39&gt;1,"und ","")&amp;D39)))))&amp;"tausend "</f>
        <v xml:space="preserve">siebzehn tausend </v>
      </c>
      <c r="G39" s="35"/>
      <c r="H39" s="35"/>
      <c r="I39" s="35"/>
    </row>
    <row r="40" spans="2:9" s="32" customFormat="1" x14ac:dyDescent="0.25">
      <c r="C40" s="32">
        <f>VALUE(RIGHT(INT(ABS($G$17)/1000)))</f>
        <v>7</v>
      </c>
      <c r="D40" s="32" t="str">
        <f>IF(C40=1,"ein ",IF(C40=2,"zwei ",IF(C40=3,"drei ",IF(C40=4,"vier ",IF(C40=5,"fünf ",IF(C40=6,"sechs ",IF(C40=7,"sieben ",IF(C40=8,"acht ","neun "))))))))</f>
        <v xml:space="preserve">sieben </v>
      </c>
      <c r="E40" s="35"/>
      <c r="G40" s="35"/>
      <c r="H40" s="35"/>
      <c r="I40" s="35"/>
    </row>
    <row r="41" spans="2:9" s="32" customFormat="1" x14ac:dyDescent="0.25">
      <c r="C41" s="32">
        <f>VALUE(RIGHT(INT(ABS($G$17)/100)))</f>
        <v>1</v>
      </c>
      <c r="D41" s="32" t="str">
        <f>IF(C41=1,"ein ",IF(C41=2,"zwei ",IF(C41=3,"drei ",IF(C41=4,"vier ",IF(C41=5,"fünf ",IF(C41=6,"sechs ",IF(C41=7,"sieben ",IF(C41=8,"acht ","neun "))))))))&amp;"hundert "</f>
        <v xml:space="preserve">ein hundert </v>
      </c>
      <c r="E41" s="35"/>
      <c r="G41" s="35"/>
      <c r="H41" s="35"/>
      <c r="I41" s="35"/>
    </row>
    <row r="42" spans="2:9" s="32" customFormat="1" x14ac:dyDescent="0.25">
      <c r="C42" s="32">
        <f>VALUE(RIGHT(INT(ABS($G$17)/10)))</f>
        <v>3</v>
      </c>
      <c r="D42" s="32" t="str">
        <f>IF(C42=1,"zehn ",IF(C42=2,"zwanzig ",IF(C42=3,"dreißig ",IF(C42=4,"vierzig ",IF(C42=5,"fünfzig ",IF(C42=6,"sechzig ",IF(C42=7,"siebzig ",IF(C42=8,"achtzig ","neunzig "))))))))</f>
        <v xml:space="preserve">dreißig </v>
      </c>
      <c r="E42" s="35"/>
      <c r="F42" s="32" t="str">
        <f>IF(AND(C42=1,C43=1),"elf ",IF(AND(C42=1,C43=2),"zwölf ",IF(AND(C42=1,C43=7),"siebzehn ",IF(C43=0,D42,IF(C42=0,D43,D43&amp;IF(C42&gt;1,"und ","")&amp;D42)))))</f>
        <v xml:space="preserve">sieben und dreißig </v>
      </c>
      <c r="G42" s="35"/>
      <c r="H42" s="35"/>
      <c r="I42" s="35"/>
    </row>
    <row r="43" spans="2:9" s="32" customFormat="1" x14ac:dyDescent="0.25">
      <c r="C43" s="32">
        <f>VALUE(RIGHT(INT(ABS($G$17))))</f>
        <v>7</v>
      </c>
      <c r="D43" s="32" t="str">
        <f>IF(C43=1,"ein ",IF(C43=2,"zwei ",IF(C43=3,"drei ",IF(C43=4,"vier ",IF(C43=5,"fünf ",IF(C43=6,"sechs ",IF(C43=7,"sieben ",IF(C43=8,"acht ","neun "))))))))</f>
        <v xml:space="preserve">sieben </v>
      </c>
      <c r="E43" s="35"/>
      <c r="G43" s="35"/>
      <c r="H43" s="35"/>
      <c r="I43" s="35"/>
    </row>
    <row r="44" spans="2:9" s="32" customFormat="1" x14ac:dyDescent="0.25">
      <c r="C44" s="35"/>
      <c r="D44" s="36"/>
      <c r="E44" s="36"/>
      <c r="F44" s="36"/>
      <c r="G44" s="36"/>
      <c r="H44" s="37"/>
      <c r="I44" s="37"/>
    </row>
    <row r="45" spans="2:9" s="32" customFormat="1" x14ac:dyDescent="0.25">
      <c r="C45" s="35"/>
      <c r="F45" s="35"/>
      <c r="G45" s="35"/>
      <c r="H45" s="35"/>
      <c r="I45" s="35"/>
    </row>
    <row r="46" spans="2:9" s="32" customFormat="1" x14ac:dyDescent="0.25"/>
    <row r="47" spans="2:9" s="32" customFormat="1" x14ac:dyDescent="0.25"/>
    <row r="48" spans="2:9" s="32" customFormat="1" x14ac:dyDescent="0.25"/>
    <row r="49" spans="31:31" s="32" customFormat="1" x14ac:dyDescent="0.25"/>
    <row r="50" spans="31:31" x14ac:dyDescent="0.25">
      <c r="AE50" s="38"/>
    </row>
    <row r="51" spans="31:31" x14ac:dyDescent="0.25">
      <c r="AE51" s="38"/>
    </row>
    <row r="52" spans="31:31" x14ac:dyDescent="0.25">
      <c r="AE52" s="38"/>
    </row>
    <row r="53" spans="31:31" x14ac:dyDescent="0.25">
      <c r="AE53" s="38"/>
    </row>
    <row r="54" spans="31:31" s="32" customFormat="1" x14ac:dyDescent="0.25"/>
    <row r="55" spans="31:31" s="32" customFormat="1" x14ac:dyDescent="0.25"/>
    <row r="56" spans="31:31" s="32" customFormat="1" x14ac:dyDescent="0.25"/>
    <row r="57" spans="31:31" s="32" customFormat="1" x14ac:dyDescent="0.25"/>
    <row r="58" spans="31:31" s="32" customFormat="1" x14ac:dyDescent="0.25"/>
    <row r="59" spans="31:31" s="32" customFormat="1" x14ac:dyDescent="0.25"/>
    <row r="60" spans="31:31" s="32" customFormat="1" x14ac:dyDescent="0.25"/>
    <row r="61" spans="31:31" s="32" customFormat="1" x14ac:dyDescent="0.25"/>
    <row r="62" spans="31:31" s="32" customFormat="1" x14ac:dyDescent="0.25"/>
    <row r="63" spans="31:31" s="32" customFormat="1" x14ac:dyDescent="0.25"/>
    <row r="64" spans="31:31" s="32" customFormat="1" x14ac:dyDescent="0.25"/>
    <row r="65" s="32" customFormat="1" x14ac:dyDescent="0.25"/>
    <row r="66" s="32" customFormat="1" x14ac:dyDescent="0.25"/>
    <row r="67" s="32" customFormat="1" x14ac:dyDescent="0.25"/>
    <row r="68" s="32" customFormat="1" x14ac:dyDescent="0.25"/>
    <row r="69" s="32" customFormat="1" x14ac:dyDescent="0.25"/>
    <row r="70" s="32" customFormat="1" x14ac:dyDescent="0.25"/>
    <row r="71" s="32" customFormat="1" x14ac:dyDescent="0.25"/>
    <row r="72" s="32" customFormat="1" x14ac:dyDescent="0.25"/>
    <row r="73" s="32" customFormat="1" x14ac:dyDescent="0.25"/>
    <row r="74" s="32" customFormat="1" x14ac:dyDescent="0.25"/>
    <row r="75" s="32" customFormat="1" x14ac:dyDescent="0.25"/>
    <row r="76" s="32" customFormat="1" x14ac:dyDescent="0.25"/>
    <row r="77" s="32" customFormat="1" x14ac:dyDescent="0.25"/>
    <row r="78" s="32" customFormat="1" x14ac:dyDescent="0.25"/>
    <row r="79" s="32" customFormat="1" x14ac:dyDescent="0.25"/>
    <row r="80" s="32" customFormat="1" x14ac:dyDescent="0.25"/>
    <row r="81" s="32" customFormat="1" x14ac:dyDescent="0.25"/>
    <row r="82" s="32" customFormat="1" x14ac:dyDescent="0.25"/>
    <row r="83" s="32" customFormat="1" x14ac:dyDescent="0.25"/>
    <row r="84" s="32" customFormat="1" x14ac:dyDescent="0.25"/>
    <row r="85" s="32" customFormat="1" x14ac:dyDescent="0.25"/>
    <row r="86" s="32" customFormat="1" x14ac:dyDescent="0.25"/>
    <row r="87" s="32" customFormat="1" x14ac:dyDescent="0.25"/>
    <row r="88" s="32" customFormat="1" x14ac:dyDescent="0.25"/>
    <row r="89" s="32" customFormat="1" x14ac:dyDescent="0.25"/>
    <row r="90" s="32" customFormat="1" x14ac:dyDescent="0.25"/>
    <row r="91" s="32" customFormat="1" x14ac:dyDescent="0.25"/>
    <row r="92" s="32" customFormat="1" x14ac:dyDescent="0.25"/>
    <row r="93" s="32" customFormat="1" x14ac:dyDescent="0.25"/>
    <row r="94" s="32" customFormat="1" x14ac:dyDescent="0.25"/>
  </sheetData>
  <sheetProtection sheet="1"/>
  <mergeCells count="6">
    <mergeCell ref="C21:H21"/>
    <mergeCell ref="D34:I34"/>
    <mergeCell ref="E23:H23"/>
    <mergeCell ref="E24:H24"/>
    <mergeCell ref="E25:H25"/>
    <mergeCell ref="E26:H26"/>
  </mergeCells>
  <phoneticPr fontId="0" type="noConversion"/>
  <dataValidations count="2">
    <dataValidation type="list" showInputMessage="1" showErrorMessage="1" sqref="E6:E13" xr:uid="{00000000-0002-0000-0100-000000000000}">
      <formula1>$O$1:$O$3</formula1>
    </dataValidation>
    <dataValidation type="decimal" allowBlank="1" showErrorMessage="1" errorTitle="Nettobetrag eingeben" error="Hier bitte den Nettobetrag zwischen 0 und 1.000.000 Euro eingeben." sqref="C6:C13" xr:uid="{00000000-0002-0000-0100-000001000000}">
      <formula1>0</formula1>
      <formula2>1000000</formula2>
    </dataValidation>
  </dataValidations>
  <printOptions horizontalCentered="1"/>
  <pageMargins left="0.98425196850393704" right="0.59055118110236227" top="0.78740157480314965" bottom="0.78740157480314965" header="0.19685039370078741" footer="0"/>
  <pageSetup paperSize="9" scale="65" orientation="portrait" horizontalDpi="300" verticalDpi="300" r:id="rId1"/>
  <headerFooter alignWithMargins="0">
    <oddFooter xml:space="preserve">&amp;C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f3c0c8-cb47-4a26-91a1-a44bb4539247" xsi:nil="true"/>
    <lcf76f155ced4ddcb4097134ff3c332f xmlns="bbb3f655-f267-4a84-b742-532fbc77d0ab">
      <Terms xmlns="http://schemas.microsoft.com/office/infopath/2007/PartnerControls"/>
    </lcf76f155ced4ddcb4097134ff3c332f>
    <SharedWithUsers xmlns="f5f3c0c8-cb47-4a26-91a1-a44bb4539247">
      <UserInfo>
        <DisplayName/>
        <AccountId xsi:nil="true"/>
        <AccountType/>
      </UserInfo>
    </SharedWithUsers>
    <MediaLengthInSeconds xmlns="bbb3f655-f267-4a84-b742-532fbc77d0ab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C0657C80C9EB42A8AE8AF1E32C18B5" ma:contentTypeVersion="17" ma:contentTypeDescription="Ein neues Dokument erstellen." ma:contentTypeScope="" ma:versionID="7266b70c08a81e8a2aed64642cc83b8a">
  <xsd:schema xmlns:xsd="http://www.w3.org/2001/XMLSchema" xmlns:xs="http://www.w3.org/2001/XMLSchema" xmlns:p="http://schemas.microsoft.com/office/2006/metadata/properties" xmlns:ns2="bbb3f655-f267-4a84-b742-532fbc77d0ab" xmlns:ns3="f5f3c0c8-cb47-4a26-91a1-a44bb4539247" targetNamespace="http://schemas.microsoft.com/office/2006/metadata/properties" ma:root="true" ma:fieldsID="1f82d46ad9d5b4341a6c71d652089739" ns2:_="" ns3:_="">
    <xsd:import namespace="bbb3f655-f267-4a84-b742-532fbc77d0ab"/>
    <xsd:import namespace="f5f3c0c8-cb47-4a26-91a1-a44bb45392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3f655-f267-4a84-b742-532fbc77d0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4a64a0-82bc-48a6-9867-8208b236fb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3c0c8-cb47-4a26-91a1-a44bb45392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0bcdc34-3acf-42b1-abfa-b6ef944057a8}" ma:internalName="TaxCatchAll" ma:showField="CatchAllData" ma:web="f5f3c0c8-cb47-4a26-91a1-a44bb45392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9CB1D-FBC7-463D-9746-914567BB1358}">
  <ds:schemaRefs>
    <ds:schemaRef ds:uri="http://schemas.microsoft.com/office/2006/metadata/properties"/>
    <ds:schemaRef ds:uri="http://schemas.microsoft.com/office/infopath/2007/PartnerControls"/>
    <ds:schemaRef ds:uri="f5f3c0c8-cb47-4a26-91a1-a44bb4539247"/>
    <ds:schemaRef ds:uri="bbb3f655-f267-4a84-b742-532fbc77d0ab"/>
  </ds:schemaRefs>
</ds:datastoreItem>
</file>

<file path=customXml/itemProps2.xml><?xml version="1.0" encoding="utf-8"?>
<ds:datastoreItem xmlns:ds="http://schemas.openxmlformats.org/officeDocument/2006/customXml" ds:itemID="{A11367C9-797C-4A32-ADD8-50BE5A558D1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B7C7D66-769D-46AB-BD35-053FFEDFC15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D5932C5-D45B-4A08-A552-7C44C68FD63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Stammdaten und Parameter</vt:lpstr>
      <vt:lpstr>Hinweise</vt:lpstr>
      <vt:lpstr>Quittung</vt:lpstr>
      <vt:lpstr>Hinweise!Druckbereich</vt:lpstr>
      <vt:lpstr>Quittung!Druckbereich</vt:lpstr>
      <vt:lpstr>'Stammdaten und Parameter'!Druckbereich</vt:lpstr>
    </vt:vector>
  </TitlesOfParts>
  <Company>VNR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Michael Konetzny</dc:creator>
  <cp:keywords>Quittung Tools</cp:keywords>
  <cp:lastModifiedBy>JSa - Johanna Schlamp-Ogawa</cp:lastModifiedBy>
  <cp:lastPrinted>2022-09-18T13:32:06Z</cp:lastPrinted>
  <dcterms:created xsi:type="dcterms:W3CDTF">2009-01-31T13:41:13Z</dcterms:created>
  <dcterms:modified xsi:type="dcterms:W3CDTF">2022-10-21T15:05:07Z</dcterms:modified>
  <cp:category>Tools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display_urn:schemas-microsoft-com:office:office#Editor">
    <vt:lpwstr>JSa - Johanna Schlamp-Ogawa</vt:lpwstr>
  </property>
  <property fmtid="{D5CDD505-2E9C-101B-9397-08002B2CF9AE}" pid="5" name="Order">
    <vt:lpwstr>14658600.0000000</vt:lpwstr>
  </property>
  <property fmtid="{D5CDD505-2E9C-101B-9397-08002B2CF9AE}" pid="6" name="SharedWithUsers">
    <vt:lpwstr/>
  </property>
  <property fmtid="{D5CDD505-2E9C-101B-9397-08002B2CF9AE}" pid="7" name="_ExtendedDescription">
    <vt:lpwstr/>
  </property>
  <property fmtid="{D5CDD505-2E9C-101B-9397-08002B2CF9AE}" pid="8" name="display_urn:schemas-microsoft-com:office:office#Author">
    <vt:lpwstr>JSa - Johanna Schlamp-Ogawa</vt:lpwstr>
  </property>
  <property fmtid="{D5CDD505-2E9C-101B-9397-08002B2CF9AE}" pid="9" name="ComplianceAssetId">
    <vt:lpwstr/>
  </property>
  <property fmtid="{D5CDD505-2E9C-101B-9397-08002B2CF9AE}" pid="10" name="TriggerFlowInfo">
    <vt:lpwstr/>
  </property>
  <property fmtid="{D5CDD505-2E9C-101B-9397-08002B2CF9AE}" pid="11" name="ContentTypeId">
    <vt:lpwstr>0x010100E9C0657C80C9EB42A8AE8AF1E32C18B5</vt:lpwstr>
  </property>
  <property fmtid="{D5CDD505-2E9C-101B-9397-08002B2CF9AE}" pid="12" name="MediaLengthInSeconds">
    <vt:lpwstr/>
  </property>
  <property fmtid="{D5CDD505-2E9C-101B-9397-08002B2CF9AE}" pid="13" name="MediaServiceImageTags">
    <vt:lpwstr/>
  </property>
</Properties>
</file>