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vnrag.sharepoint.com/sites/mediaforwork2/Freigegebene Dokumente/Team Tax, Trade &amp; Office/Tax/4. Einmalfaktura &amp; Produktionen/Excel-Tools/Berechnungstools 2023/"/>
    </mc:Choice>
  </mc:AlternateContent>
  <xr:revisionPtr revIDLastSave="0" documentId="13_ncr:1_{7C9CF84D-811C-46CD-97CC-4B6A97D70ACD}" xr6:coauthVersionLast="47" xr6:coauthVersionMax="47" xr10:uidLastSave="{00000000-0000-0000-0000-000000000000}"/>
  <bookViews>
    <workbookView xWindow="28680" yWindow="-120" windowWidth="29040" windowHeight="15840" activeTab="1" xr2:uid="{4A7EE4EF-E6FE-481A-BDEC-CB8D6262C50E}"/>
  </bookViews>
  <sheets>
    <sheet name="Info" sheetId="4" r:id="rId1"/>
    <sheet name="Rückstellung Garantieleistungen" sheetId="1" r:id="rId2"/>
    <sheet name="InterneParameter" sheetId="2" state="hidden" r:id="rId3"/>
  </sheets>
  <definedNames>
    <definedName name="_xlnm.Print_Area" localSheetId="0">Info!$B$2:$K$57</definedName>
    <definedName name="_xlnm.Print_Area" localSheetId="1">'Rückstellung Garantieleistungen'!$B$2:$L$40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 l="1"/>
  <c r="O11" i="1" l="1"/>
  <c r="D9" i="1"/>
  <c r="D27" i="1" s="1"/>
  <c r="O7" i="1"/>
  <c r="H13" i="1" s="1"/>
  <c r="G13" i="1" s="1"/>
  <c r="F21" i="1"/>
  <c r="F23" i="1" s="1"/>
  <c r="G21" i="1"/>
  <c r="G23" i="1" s="1"/>
  <c r="H21" i="1"/>
  <c r="H23" i="1" s="1"/>
  <c r="E21" i="1"/>
  <c r="J19" i="1"/>
  <c r="J18" i="1"/>
  <c r="J17" i="1"/>
  <c r="J15" i="1"/>
  <c r="P13" i="1"/>
  <c r="P14" i="1" s="1"/>
  <c r="P15" i="1" s="1"/>
  <c r="P16" i="1" s="1"/>
  <c r="P17" i="1" s="1"/>
  <c r="J21" i="1" l="1"/>
  <c r="J23" i="1" s="1"/>
  <c r="O23" i="1" s="1"/>
  <c r="E23" i="1"/>
  <c r="F13" i="1"/>
  <c r="E13" i="1" s="1"/>
  <c r="H27" i="1" l="1"/>
  <c r="G29" i="1"/>
  <c r="G30" i="1"/>
  <c r="H32" i="1" l="1"/>
  <c r="H34" i="1" s="1"/>
  <c r="D38" i="1" s="1"/>
  <c r="U7" i="1"/>
  <c r="Q7" i="1"/>
  <c r="Q6" i="1"/>
  <c r="T7" i="1"/>
  <c r="J38" i="1" l="1"/>
  <c r="Q8" i="1"/>
  <c r="S8" i="1" s="1"/>
  <c r="T8" i="1" s="1"/>
  <c r="B2" i="1" l="1"/>
</calcChain>
</file>

<file path=xl/sharedStrings.xml><?xml version="1.0" encoding="utf-8"?>
<sst xmlns="http://schemas.openxmlformats.org/spreadsheetml/2006/main" count="43" uniqueCount="39">
  <si>
    <t>Firma:</t>
  </si>
  <si>
    <t>Schrift</t>
  </si>
  <si>
    <t>Calibri</t>
  </si>
  <si>
    <t>11 Punkt</t>
  </si>
  <si>
    <t>Farben:</t>
  </si>
  <si>
    <t>Eingaben</t>
  </si>
  <si>
    <t>Berechnungen</t>
  </si>
  <si>
    <t>Überschriften</t>
  </si>
  <si>
    <t>Akt. Jahr</t>
  </si>
  <si>
    <t>Vorjahr</t>
  </si>
  <si>
    <t>Summen</t>
  </si>
  <si>
    <t>Allgemeine Informationen</t>
  </si>
  <si>
    <t>Eingabefelder sind wie folgt farblich markiert:</t>
  </si>
  <si>
    <t>Berechnete Felder sind wie folgt farblich markiert:</t>
  </si>
  <si>
    <t>Eingabefelder</t>
  </si>
  <si>
    <t>Berechnete Felder</t>
  </si>
  <si>
    <t>Anwendungsbezogene Informationen</t>
  </si>
  <si>
    <t>Informationen zur Anwendung</t>
  </si>
  <si>
    <t>© 2023 by mediaforwork - ein Unternehmensbereich der Verlag für die Deutsche Wirtschaft AG</t>
  </si>
  <si>
    <t>Die Vervielfältigung, Verbreitung oder Veräußerung der Daten oder Texte ist unzulässig und</t>
  </si>
  <si>
    <t>ausdrücklich nur mit Genehmigung des Verlags gestattet.</t>
  </si>
  <si>
    <t>Abschlussjahr:</t>
  </si>
  <si>
    <t xml:space="preserve">  Umsätze mit abgelaufener Garantiezeit:</t>
  </si>
  <si>
    <t xml:space="preserve">  Umsätze ohne Garantieverpflichtung:</t>
  </si>
  <si>
    <t>Garantiebehafteter Umsatz:</t>
  </si>
  <si>
    <t>Jahresdaten</t>
  </si>
  <si>
    <t>Berechnung der Rückstellung für Garantieleistungen</t>
  </si>
  <si>
    <t>Eingaben zur Ermittlung der Rückstellung für Garantieleistungen</t>
  </si>
  <si>
    <t>Umsätze mit abgelaufener Garantiezeit:</t>
  </si>
  <si>
    <t>Umsätze ohne Garantieverpflichtung:</t>
  </si>
  <si>
    <t>Arbeitsblatt "Rückstellung Garantieleistung":</t>
  </si>
  <si>
    <t>Summe Kürzungen:</t>
  </si>
  <si>
    <t>Schmidt KG</t>
  </si>
  <si>
    <t>Umsatz:</t>
  </si>
  <si>
    <t>Nacharbeitskosten:</t>
  </si>
  <si>
    <t>Preisnachlässe:</t>
  </si>
  <si>
    <t>Sonstige Kosten:</t>
  </si>
  <si>
    <t>Gewährleistungskosten:</t>
  </si>
  <si>
    <t>Schadenquote: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</si>
</sst>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0.0000%"/>
  </numFmts>
  <fonts count="11" x14ac:knownFonts="1">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0"/>
      <name val="Calibri"/>
      <family val="2"/>
      <scheme val="minor"/>
    </font>
    <font>
      <sz val="14"/>
      <color theme="0"/>
      <name val="Calibri"/>
      <family val="2"/>
      <scheme val="minor"/>
    </font>
    <font>
      <sz val="9"/>
      <color indexed="8"/>
      <name val="Arial"/>
      <family val="2"/>
    </font>
    <font>
      <b/>
      <sz val="16"/>
      <color theme="0"/>
      <name val="Calibri"/>
      <family val="2"/>
      <scheme val="minor"/>
    </font>
    <font>
      <b/>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5" tint="-0.249977111117893"/>
        <bgColor indexed="64"/>
      </patternFill>
    </fill>
    <fill>
      <patternFill patternType="solid">
        <fgColor rgb="FFC65911"/>
        <bgColor indexed="64"/>
      </patternFill>
    </fill>
    <fill>
      <patternFill patternType="solid">
        <fgColor rgb="FFFFF2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5">
    <xf numFmtId="0" fontId="0" fillId="0" borderId="0" xfId="0"/>
    <xf numFmtId="0" fontId="0" fillId="2" borderId="0" xfId="0" applyFill="1"/>
    <xf numFmtId="0" fontId="0" fillId="3" borderId="0" xfId="0" applyFill="1"/>
    <xf numFmtId="0" fontId="3" fillId="4" borderId="0" xfId="0" applyFont="1" applyFill="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2" fillId="2" borderId="0" xfId="0" applyFont="1" applyFill="1" applyAlignment="1">
      <alignment horizontal="center"/>
    </xf>
    <xf numFmtId="0" fontId="2" fillId="3" borderId="0" xfId="0" applyFont="1" applyFill="1" applyAlignment="1">
      <alignment horizontal="center"/>
    </xf>
    <xf numFmtId="0" fontId="7" fillId="0" borderId="0" xfId="0" applyFont="1" applyProtection="1">
      <protection hidden="1"/>
    </xf>
    <xf numFmtId="0" fontId="8" fillId="5" borderId="7" xfId="0" applyFont="1" applyFill="1" applyBorder="1"/>
    <xf numFmtId="0" fontId="6" fillId="5" borderId="8" xfId="0" applyFont="1" applyFill="1" applyBorder="1"/>
    <xf numFmtId="0" fontId="6" fillId="5" borderId="9" xfId="0" applyFont="1" applyFill="1" applyBorder="1"/>
    <xf numFmtId="0" fontId="4" fillId="5" borderId="0" xfId="0" applyFont="1" applyFill="1"/>
    <xf numFmtId="0" fontId="5" fillId="5" borderId="0" xfId="0" applyFont="1" applyFill="1"/>
    <xf numFmtId="0" fontId="1" fillId="5" borderId="0" xfId="0" applyFont="1" applyFill="1"/>
    <xf numFmtId="164" fontId="0" fillId="6" borderId="1" xfId="0" applyNumberFormat="1" applyFill="1" applyBorder="1"/>
    <xf numFmtId="165" fontId="0" fillId="3" borderId="1" xfId="0" applyNumberFormat="1" applyFill="1" applyBorder="1"/>
    <xf numFmtId="164" fontId="0" fillId="3" borderId="1" xfId="0" applyNumberFormat="1" applyFill="1" applyBorder="1"/>
    <xf numFmtId="0" fontId="2" fillId="0" borderId="0" xfId="0" applyFont="1"/>
    <xf numFmtId="164" fontId="2" fillId="3" borderId="1" xfId="0" applyNumberFormat="1" applyFont="1" applyFill="1" applyBorder="1"/>
    <xf numFmtId="0" fontId="0" fillId="0" borderId="0" xfId="0" applyAlignment="1">
      <alignment horizontal="left"/>
    </xf>
    <xf numFmtId="0" fontId="2" fillId="0" borderId="2" xfId="0" applyFont="1" applyBorder="1"/>
    <xf numFmtId="0" fontId="2" fillId="0" borderId="3" xfId="0" applyFont="1" applyBorder="1"/>
    <xf numFmtId="0" fontId="0" fillId="0" borderId="0" xfId="0" applyAlignment="1">
      <alignment wrapText="1"/>
    </xf>
    <xf numFmtId="164" fontId="0" fillId="0" borderId="0" xfId="0" applyNumberFormat="1"/>
    <xf numFmtId="165" fontId="0" fillId="0" borderId="0" xfId="0" applyNumberFormat="1"/>
    <xf numFmtId="0" fontId="1" fillId="5" borderId="1" xfId="0" applyFont="1" applyFill="1" applyBorder="1" applyAlignment="1">
      <alignment horizontal="center"/>
    </xf>
    <xf numFmtId="0" fontId="0" fillId="0" borderId="0" xfId="0" applyProtection="1">
      <protection locked="0"/>
    </xf>
    <xf numFmtId="14" fontId="0" fillId="2" borderId="1" xfId="0" applyNumberFormat="1" applyFill="1" applyBorder="1" applyAlignment="1" applyProtection="1">
      <alignment horizontal="left"/>
      <protection locked="0"/>
    </xf>
    <xf numFmtId="0" fontId="9" fillId="0" borderId="0" xfId="0" applyFont="1"/>
    <xf numFmtId="0" fontId="9" fillId="0" borderId="0" xfId="0" quotePrefix="1" applyFont="1"/>
    <xf numFmtId="0" fontId="10" fillId="0" borderId="0" xfId="0" applyFont="1"/>
    <xf numFmtId="164" fontId="9" fillId="3" borderId="1" xfId="0" applyNumberFormat="1" applyFont="1" applyFill="1" applyBorder="1"/>
    <xf numFmtId="0" fontId="4" fillId="4" borderId="7" xfId="0" applyFont="1" applyFill="1" applyBorder="1" applyAlignment="1">
      <alignment horizontal="center"/>
    </xf>
    <xf numFmtId="0" fontId="4" fillId="4" borderId="8" xfId="0" applyFont="1" applyFill="1" applyBorder="1" applyAlignment="1">
      <alignment horizontal="center"/>
    </xf>
    <xf numFmtId="0" fontId="4" fillId="4" borderId="9" xfId="0" applyFont="1" applyFill="1" applyBorder="1" applyAlignment="1">
      <alignment horizontal="center"/>
    </xf>
    <xf numFmtId="0" fontId="1" fillId="4" borderId="10" xfId="0" applyFont="1" applyFill="1" applyBorder="1" applyAlignment="1">
      <alignment horizontal="left"/>
    </xf>
    <xf numFmtId="0" fontId="1" fillId="4" borderId="12" xfId="0" applyFont="1" applyFill="1" applyBorder="1" applyAlignment="1">
      <alignment horizontal="left"/>
    </xf>
    <xf numFmtId="0" fontId="1" fillId="4" borderId="11" xfId="0" applyFont="1" applyFill="1" applyBorder="1" applyAlignment="1">
      <alignment horizontal="left"/>
    </xf>
    <xf numFmtId="0" fontId="0" fillId="2" borderId="10"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0" borderId="0" xfId="0" quotePrefix="1" applyAlignment="1">
      <alignment horizontal="left"/>
    </xf>
  </cellXfs>
  <cellStyles count="1">
    <cellStyle name="Standard" xfId="0" builtinId="0"/>
  </cellStyles>
  <dxfs count="0"/>
  <tableStyles count="0" defaultTableStyle="TableStyleMedium2" defaultPivotStyle="PivotStyleLight16"/>
  <colors>
    <mruColors>
      <color rgb="FFC65911"/>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761999</xdr:colOff>
      <xdr:row>8</xdr:row>
      <xdr:rowOff>0</xdr:rowOff>
    </xdr:from>
    <xdr:to>
      <xdr:col>9</xdr:col>
      <xdr:colOff>761999</xdr:colOff>
      <xdr:row>13</xdr:row>
      <xdr:rowOff>0</xdr:rowOff>
    </xdr:to>
    <xdr:sp macro="" textlink="">
      <xdr:nvSpPr>
        <xdr:cNvPr id="2" name="Textfeld 1">
          <a:extLst>
            <a:ext uri="{FF2B5EF4-FFF2-40B4-BE49-F238E27FC236}">
              <a16:creationId xmlns:a16="http://schemas.microsoft.com/office/drawing/2014/main" id="{43873CAF-F9C5-40AC-910D-0166542254A3}"/>
            </a:ext>
          </a:extLst>
        </xdr:cNvPr>
        <xdr:cNvSpPr txBox="1"/>
      </xdr:nvSpPr>
      <xdr:spPr>
        <a:xfrm>
          <a:off x="761999" y="1143000"/>
          <a:ext cx="650557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Arbeitsblätter</a:t>
          </a:r>
          <a:r>
            <a:rPr lang="de-DE" sz="1100" baseline="0"/>
            <a:t> sind nicht geschützt, sodass Formeln aus Versehen überschrieben werden können. Um das zu verhindern, können Sie das Arbeitsblatt schützen. Gehen Sie hierzu in das Menü "</a:t>
          </a:r>
          <a:r>
            <a:rPr lang="de-DE" sz="1100" b="1" i="1" baseline="0"/>
            <a:t>Überprüfen</a:t>
          </a:r>
          <a:r>
            <a:rPr lang="de-DE" sz="1100" baseline="0"/>
            <a:t>" und klicken in der Gruppe "</a:t>
          </a:r>
          <a:r>
            <a:rPr lang="de-DE" sz="1100" b="1" i="1" baseline="0"/>
            <a:t>Änderungen</a:t>
          </a:r>
          <a:r>
            <a:rPr lang="de-DE" sz="1100" baseline="0"/>
            <a:t>" auf "</a:t>
          </a:r>
          <a:r>
            <a:rPr lang="de-DE" sz="1100" b="1" i="1" baseline="0"/>
            <a:t>Blatt schützen</a:t>
          </a:r>
          <a:r>
            <a:rPr lang="de-DE" sz="1100" baseline="0"/>
            <a:t>". Das sich öffnende Dialogfelder können Sie ohne Änderungen mit "OK" bestätigen oder auch ein Passwort hinterlegen und dann bestätigen.</a:t>
          </a:r>
          <a:endParaRPr lang="de-DE" sz="1100"/>
        </a:p>
      </xdr:txBody>
    </xdr:sp>
    <xdr:clientData/>
  </xdr:twoCellAnchor>
  <xdr:twoCellAnchor>
    <xdr:from>
      <xdr:col>2</xdr:col>
      <xdr:colOff>0</xdr:colOff>
      <xdr:row>21</xdr:row>
      <xdr:rowOff>161925</xdr:rowOff>
    </xdr:from>
    <xdr:to>
      <xdr:col>10</xdr:col>
      <xdr:colOff>0</xdr:colOff>
      <xdr:row>24</xdr:row>
      <xdr:rowOff>53341</xdr:rowOff>
    </xdr:to>
    <xdr:sp macro="" textlink="">
      <xdr:nvSpPr>
        <xdr:cNvPr id="3" name="Textfeld 2">
          <a:extLst>
            <a:ext uri="{FF2B5EF4-FFF2-40B4-BE49-F238E27FC236}">
              <a16:creationId xmlns:a16="http://schemas.microsoft.com/office/drawing/2014/main" id="{05BC786D-7FC8-4597-A92F-E6DA4A20B28A}"/>
            </a:ext>
          </a:extLst>
        </xdr:cNvPr>
        <xdr:cNvSpPr txBox="1"/>
      </xdr:nvSpPr>
      <xdr:spPr>
        <a:xfrm>
          <a:off x="335280" y="4192905"/>
          <a:ext cx="6751320" cy="4400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Das Arbeitsblatt</a:t>
          </a:r>
          <a:r>
            <a:rPr lang="de-DE" sz="1100" baseline="0"/>
            <a:t> "Rückstellung Garantieleistung" besteht aus zwei Bereichen.</a:t>
          </a:r>
        </a:p>
      </xdr:txBody>
    </xdr:sp>
    <xdr:clientData/>
  </xdr:twoCellAnchor>
  <xdr:twoCellAnchor>
    <xdr:from>
      <xdr:col>2</xdr:col>
      <xdr:colOff>0</xdr:colOff>
      <xdr:row>14</xdr:row>
      <xdr:rowOff>0</xdr:rowOff>
    </xdr:from>
    <xdr:to>
      <xdr:col>10</xdr:col>
      <xdr:colOff>0</xdr:colOff>
      <xdr:row>17</xdr:row>
      <xdr:rowOff>76200</xdr:rowOff>
    </xdr:to>
    <xdr:sp macro="" textlink="">
      <xdr:nvSpPr>
        <xdr:cNvPr id="5" name="Textfeld 4">
          <a:extLst>
            <a:ext uri="{FF2B5EF4-FFF2-40B4-BE49-F238E27FC236}">
              <a16:creationId xmlns:a16="http://schemas.microsoft.com/office/drawing/2014/main" id="{B83AB0BA-C703-41D9-8643-60ECC654DEB3}"/>
            </a:ext>
          </a:extLst>
        </xdr:cNvPr>
        <xdr:cNvSpPr txBox="1"/>
      </xdr:nvSpPr>
      <xdr:spPr>
        <a:xfrm>
          <a:off x="257175" y="2581275"/>
          <a:ext cx="650557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Bei allen eingegebenen</a:t>
          </a:r>
          <a:r>
            <a:rPr lang="de-DE" sz="1100" baseline="0"/>
            <a:t> Werten handelt es sich selbstverständlich nur um Beispiele, um Ihnen den Einstieg in die Anwendung etwa zu erleichtern. Nachdem Sie sich einen Überblick verschafft haben, überschreiben oder löschen Sie die Werte einfach.</a:t>
          </a:r>
          <a:endParaRPr lang="de-DE" sz="1100"/>
        </a:p>
      </xdr:txBody>
    </xdr:sp>
    <xdr:clientData/>
  </xdr:twoCellAnchor>
  <xdr:twoCellAnchor>
    <xdr:from>
      <xdr:col>2</xdr:col>
      <xdr:colOff>0</xdr:colOff>
      <xdr:row>25</xdr:row>
      <xdr:rowOff>0</xdr:rowOff>
    </xdr:from>
    <xdr:to>
      <xdr:col>10</xdr:col>
      <xdr:colOff>0</xdr:colOff>
      <xdr:row>40</xdr:row>
      <xdr:rowOff>144780</xdr:rowOff>
    </xdr:to>
    <xdr:sp macro="" textlink="">
      <xdr:nvSpPr>
        <xdr:cNvPr id="6" name="Textfeld 5">
          <a:extLst>
            <a:ext uri="{FF2B5EF4-FFF2-40B4-BE49-F238E27FC236}">
              <a16:creationId xmlns:a16="http://schemas.microsoft.com/office/drawing/2014/main" id="{8957E93A-6EA2-428A-AE73-D649014CECFA}"/>
            </a:ext>
          </a:extLst>
        </xdr:cNvPr>
        <xdr:cNvSpPr txBox="1"/>
      </xdr:nvSpPr>
      <xdr:spPr>
        <a:xfrm>
          <a:off x="335280" y="4762500"/>
          <a:ext cx="6751320" cy="2887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Im </a:t>
          </a:r>
          <a:r>
            <a:rPr lang="de-DE" sz="1100" b="1"/>
            <a:t>ersten Bereich </a:t>
          </a:r>
          <a:r>
            <a:rPr lang="de-DE" sz="1100"/>
            <a:t>erfassen Sie die Daten,</a:t>
          </a:r>
          <a:r>
            <a:rPr lang="de-DE" sz="1100" baseline="0"/>
            <a:t> die zur Berechnung der Rückstellung für Garantieleistungen erforderlich sind. Hierzu gehören zunächst die folgenden Stammdaten:</a:t>
          </a:r>
        </a:p>
        <a:p>
          <a:r>
            <a:rPr lang="de-DE" sz="1100" baseline="0"/>
            <a:t>- Zelle E6: Die Firma Ihres Unternehmens</a:t>
          </a:r>
        </a:p>
        <a:p>
          <a:r>
            <a:rPr lang="de-DE" sz="1100" baseline="0"/>
            <a:t>- Zelle E7: Das Jahr, für das Sie die Rückstellung ermitteln wollen</a:t>
          </a:r>
        </a:p>
        <a:p>
          <a:r>
            <a:rPr lang="de-DE" sz="1100" baseline="0"/>
            <a:t>- Zelle E9: Den Nettoumsatz im Abschlussjahr</a:t>
          </a:r>
        </a:p>
        <a:p>
          <a:r>
            <a:rPr lang="de-DE" sz="1100" baseline="0"/>
            <a:t>- Zelle E10: Die Umsätze mit abgelaufener Garantiezeit</a:t>
          </a:r>
        </a:p>
        <a:p>
          <a:r>
            <a:rPr lang="de-DE" sz="1100" baseline="0"/>
            <a:t>- Zelle E11: Umsätze ohne Garantieverpflichtung</a:t>
          </a:r>
        </a:p>
        <a:p>
          <a:endParaRPr lang="de-DE" sz="1100" baseline="0"/>
        </a:p>
        <a:p>
          <a:r>
            <a:rPr lang="de-DE" sz="1100" baseline="0"/>
            <a:t>Anschließend erfassen Sie für das Abschlussjahr und die letzten drei Jahre folgende Werte:</a:t>
          </a:r>
        </a:p>
        <a:p>
          <a:r>
            <a:rPr lang="de-DE" sz="1100" baseline="0"/>
            <a:t>- Zeile 15: Jahresumsatz</a:t>
          </a:r>
        </a:p>
        <a:p>
          <a:r>
            <a:rPr lang="de-DE" sz="1100" baseline="0"/>
            <a:t>- Zeile 17: Nacharbeitskosten in den entsprechenden Jahren</a:t>
          </a:r>
        </a:p>
        <a:p>
          <a:r>
            <a:rPr lang="de-DE" sz="1100" baseline="0"/>
            <a:t>- Zeile 18: Preisnachlässe im Zusammenhang mit Garantien</a:t>
          </a:r>
        </a:p>
        <a:p>
          <a:r>
            <a:rPr lang="de-DE" sz="1100" baseline="0"/>
            <a:t>- Zeile 19: Sonstige Kosten im Zusammenhang mit Garantien</a:t>
          </a:r>
        </a:p>
        <a:p>
          <a:endParaRPr lang="de-DE" sz="1100" baseline="0"/>
        </a:p>
        <a:p>
          <a:r>
            <a:rPr lang="de-DE" sz="1100" baseline="0"/>
            <a:t>Aus den gemachten Angaben werden für jedes Jahr in Zeile 23 die Schadenquoten ermittelt. Die durchschnittliche Schadenquote wird in Zelle J23 berechnet.</a:t>
          </a:r>
        </a:p>
      </xdr:txBody>
    </xdr:sp>
    <xdr:clientData/>
  </xdr:twoCellAnchor>
  <xdr:twoCellAnchor>
    <xdr:from>
      <xdr:col>2</xdr:col>
      <xdr:colOff>0</xdr:colOff>
      <xdr:row>42</xdr:row>
      <xdr:rowOff>0</xdr:rowOff>
    </xdr:from>
    <xdr:to>
      <xdr:col>10</xdr:col>
      <xdr:colOff>0</xdr:colOff>
      <xdr:row>54</xdr:row>
      <xdr:rowOff>91440</xdr:rowOff>
    </xdr:to>
    <xdr:sp macro="" textlink="">
      <xdr:nvSpPr>
        <xdr:cNvPr id="7" name="Textfeld 6">
          <a:extLst>
            <a:ext uri="{FF2B5EF4-FFF2-40B4-BE49-F238E27FC236}">
              <a16:creationId xmlns:a16="http://schemas.microsoft.com/office/drawing/2014/main" id="{52A9444D-BE76-4D60-85BD-C2322176C02F}"/>
            </a:ext>
          </a:extLst>
        </xdr:cNvPr>
        <xdr:cNvSpPr txBox="1"/>
      </xdr:nvSpPr>
      <xdr:spPr>
        <a:xfrm>
          <a:off x="335280" y="7871460"/>
          <a:ext cx="6751320"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Im </a:t>
          </a:r>
          <a:r>
            <a:rPr lang="de-DE" sz="1100" b="1"/>
            <a:t>zweiten</a:t>
          </a:r>
          <a:r>
            <a:rPr lang="de-DE" sz="1100" b="1" baseline="0"/>
            <a:t> Bereich </a:t>
          </a:r>
          <a:r>
            <a:rPr lang="de-DE" sz="1100" baseline="0"/>
            <a:t>des Arbeitsblattes wird dann die Rückstellung für Garantieleistungen berechnet. Hierzu wird zunächst in Zelle H34 der garantiebehaftete Umsatz ermittelt. Dieser wird dann mit der durchschnittlichen Schadenquote multipliziert und ergibt so die Rückstellung für Garantieleistungen.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9A67-CE44-489B-ABE7-56856DA66654}">
  <sheetPr>
    <tabColor theme="9" tint="-0.249977111117893"/>
    <pageSetUpPr fitToPage="1"/>
  </sheetPr>
  <dimension ref="B1:K61"/>
  <sheetViews>
    <sheetView showGridLines="0" topLeftCell="A6" workbookViewId="0">
      <selection activeCell="B2" sqref="B2"/>
    </sheetView>
  </sheetViews>
  <sheetFormatPr baseColWidth="10" defaultRowHeight="14.5" x14ac:dyDescent="0.35"/>
  <cols>
    <col min="1" max="1" width="2" customWidth="1"/>
    <col min="2" max="2" width="2.90625" customWidth="1"/>
    <col min="7" max="7" width="17.54296875" bestFit="1" customWidth="1"/>
    <col min="11" max="11" width="2.36328125" customWidth="1"/>
  </cols>
  <sheetData>
    <row r="1" spans="2:11" ht="15" thickBot="1" x14ac:dyDescent="0.4"/>
    <row r="2" spans="2:11" ht="21.5" thickBot="1" x14ac:dyDescent="0.55000000000000004">
      <c r="B2" s="12" t="s">
        <v>17</v>
      </c>
      <c r="C2" s="13"/>
      <c r="D2" s="13"/>
      <c r="E2" s="13"/>
      <c r="F2" s="13"/>
      <c r="G2" s="13"/>
      <c r="H2" s="13"/>
      <c r="I2" s="13"/>
      <c r="J2" s="13"/>
      <c r="K2" s="14"/>
    </row>
    <row r="3" spans="2:11" x14ac:dyDescent="0.35">
      <c r="B3" s="4"/>
      <c r="K3" s="5"/>
    </row>
    <row r="4" spans="2:11" ht="18.5" x14ac:dyDescent="0.45">
      <c r="B4" s="4"/>
      <c r="C4" s="15" t="s">
        <v>11</v>
      </c>
      <c r="D4" s="16"/>
      <c r="E4" s="16"/>
      <c r="F4" s="16"/>
      <c r="G4" s="16"/>
      <c r="H4" s="16"/>
      <c r="I4" s="16"/>
      <c r="J4" s="16"/>
      <c r="K4" s="5"/>
    </row>
    <row r="5" spans="2:11" x14ac:dyDescent="0.35">
      <c r="B5" s="4"/>
      <c r="K5" s="5"/>
    </row>
    <row r="6" spans="2:11" x14ac:dyDescent="0.35">
      <c r="B6" s="4"/>
      <c r="C6" t="s">
        <v>12</v>
      </c>
      <c r="G6" s="9" t="s">
        <v>14</v>
      </c>
      <c r="K6" s="5"/>
    </row>
    <row r="7" spans="2:11" x14ac:dyDescent="0.35">
      <c r="B7" s="4"/>
      <c r="C7" t="s">
        <v>13</v>
      </c>
      <c r="G7" s="10" t="s">
        <v>15</v>
      </c>
      <c r="K7" s="5"/>
    </row>
    <row r="8" spans="2:11" x14ac:dyDescent="0.35">
      <c r="B8" s="4"/>
      <c r="K8" s="5"/>
    </row>
    <row r="9" spans="2:11" x14ac:dyDescent="0.35">
      <c r="B9" s="4"/>
      <c r="K9" s="5"/>
    </row>
    <row r="10" spans="2:11" x14ac:dyDescent="0.35">
      <c r="B10" s="4"/>
      <c r="K10" s="5"/>
    </row>
    <row r="11" spans="2:11" x14ac:dyDescent="0.35">
      <c r="B11" s="4"/>
      <c r="K11" s="5"/>
    </row>
    <row r="12" spans="2:11" x14ac:dyDescent="0.35">
      <c r="B12" s="4"/>
      <c r="K12" s="5"/>
    </row>
    <row r="13" spans="2:11" x14ac:dyDescent="0.35">
      <c r="B13" s="4"/>
      <c r="K13" s="5"/>
    </row>
    <row r="14" spans="2:11" x14ac:dyDescent="0.35">
      <c r="B14" s="4"/>
      <c r="K14" s="5"/>
    </row>
    <row r="15" spans="2:11" x14ac:dyDescent="0.35">
      <c r="B15" s="4"/>
      <c r="K15" s="5"/>
    </row>
    <row r="16" spans="2:11" x14ac:dyDescent="0.35">
      <c r="B16" s="4"/>
      <c r="K16" s="5"/>
    </row>
    <row r="17" spans="2:11" x14ac:dyDescent="0.35">
      <c r="B17" s="4"/>
      <c r="K17" s="5"/>
    </row>
    <row r="18" spans="2:11" x14ac:dyDescent="0.35">
      <c r="B18" s="4"/>
      <c r="K18" s="5"/>
    </row>
    <row r="19" spans="2:11" ht="18.5" x14ac:dyDescent="0.45">
      <c r="B19" s="4"/>
      <c r="C19" s="15" t="s">
        <v>16</v>
      </c>
      <c r="D19" s="16"/>
      <c r="E19" s="16"/>
      <c r="F19" s="16"/>
      <c r="G19" s="16"/>
      <c r="H19" s="16"/>
      <c r="I19" s="16"/>
      <c r="J19" s="16"/>
      <c r="K19" s="5"/>
    </row>
    <row r="20" spans="2:11" x14ac:dyDescent="0.35">
      <c r="B20" s="4"/>
      <c r="K20" s="5"/>
    </row>
    <row r="21" spans="2:11" x14ac:dyDescent="0.35">
      <c r="B21" s="4"/>
      <c r="C21" s="17" t="s">
        <v>30</v>
      </c>
      <c r="D21" s="17"/>
      <c r="E21" s="17"/>
      <c r="F21" s="17"/>
      <c r="K21" s="5"/>
    </row>
    <row r="22" spans="2:11" x14ac:dyDescent="0.35">
      <c r="B22" s="4"/>
      <c r="K22" s="5"/>
    </row>
    <row r="23" spans="2:11" x14ac:dyDescent="0.35">
      <c r="B23" s="4"/>
      <c r="K23" s="5"/>
    </row>
    <row r="24" spans="2:11" x14ac:dyDescent="0.35">
      <c r="B24" s="4"/>
      <c r="K24" s="5"/>
    </row>
    <row r="25" spans="2:11" x14ac:dyDescent="0.35">
      <c r="B25" s="4"/>
      <c r="K25" s="5"/>
    </row>
    <row r="26" spans="2:11" x14ac:dyDescent="0.35">
      <c r="B26" s="4"/>
      <c r="K26" s="5"/>
    </row>
    <row r="27" spans="2:11" x14ac:dyDescent="0.35">
      <c r="B27" s="4"/>
      <c r="K27" s="5"/>
    </row>
    <row r="28" spans="2:11" x14ac:dyDescent="0.35">
      <c r="B28" s="4"/>
      <c r="K28" s="5"/>
    </row>
    <row r="29" spans="2:11" x14ac:dyDescent="0.35">
      <c r="B29" s="4"/>
      <c r="K29" s="5"/>
    </row>
    <row r="30" spans="2:11" x14ac:dyDescent="0.35">
      <c r="B30" s="4"/>
      <c r="K30" s="5"/>
    </row>
    <row r="31" spans="2:11" x14ac:dyDescent="0.35">
      <c r="B31" s="4"/>
      <c r="K31" s="5"/>
    </row>
    <row r="32" spans="2:11" x14ac:dyDescent="0.35">
      <c r="B32" s="4"/>
      <c r="K32" s="5"/>
    </row>
    <row r="33" spans="2:11" x14ac:dyDescent="0.35">
      <c r="B33" s="4"/>
      <c r="K33" s="5"/>
    </row>
    <row r="34" spans="2:11" x14ac:dyDescent="0.35">
      <c r="B34" s="4"/>
      <c r="K34" s="5"/>
    </row>
    <row r="35" spans="2:11" x14ac:dyDescent="0.35">
      <c r="B35" s="4"/>
      <c r="K35" s="5"/>
    </row>
    <row r="36" spans="2:11" x14ac:dyDescent="0.35">
      <c r="B36" s="4"/>
      <c r="K36" s="5"/>
    </row>
    <row r="37" spans="2:11" x14ac:dyDescent="0.35">
      <c r="B37" s="4"/>
      <c r="K37" s="5"/>
    </row>
    <row r="38" spans="2:11" x14ac:dyDescent="0.35">
      <c r="B38" s="4"/>
      <c r="K38" s="5"/>
    </row>
    <row r="39" spans="2:11" x14ac:dyDescent="0.35">
      <c r="B39" s="4"/>
      <c r="K39" s="5"/>
    </row>
    <row r="40" spans="2:11" x14ac:dyDescent="0.35">
      <c r="B40" s="4"/>
      <c r="K40" s="5"/>
    </row>
    <row r="41" spans="2:11" x14ac:dyDescent="0.35">
      <c r="B41" s="4"/>
      <c r="K41" s="5"/>
    </row>
    <row r="42" spans="2:11" ht="9" customHeight="1" x14ac:dyDescent="0.35">
      <c r="B42" s="4"/>
      <c r="K42" s="5"/>
    </row>
    <row r="43" spans="2:11" x14ac:dyDescent="0.35">
      <c r="B43" s="4"/>
      <c r="K43" s="5"/>
    </row>
    <row r="44" spans="2:11" x14ac:dyDescent="0.35">
      <c r="B44" s="4"/>
      <c r="K44" s="5"/>
    </row>
    <row r="45" spans="2:11" x14ac:dyDescent="0.35">
      <c r="B45" s="4"/>
      <c r="K45" s="5"/>
    </row>
    <row r="46" spans="2:11" hidden="1" x14ac:dyDescent="0.35">
      <c r="B46" s="4"/>
      <c r="K46" s="5"/>
    </row>
    <row r="47" spans="2:11" hidden="1" x14ac:dyDescent="0.35">
      <c r="B47" s="4"/>
      <c r="K47" s="5"/>
    </row>
    <row r="48" spans="2:11" hidden="1" x14ac:dyDescent="0.35">
      <c r="B48" s="4"/>
      <c r="K48" s="5"/>
    </row>
    <row r="49" spans="2:11" hidden="1" x14ac:dyDescent="0.35">
      <c r="B49" s="4"/>
      <c r="K49" s="5"/>
    </row>
    <row r="50" spans="2:11" hidden="1" x14ac:dyDescent="0.35">
      <c r="B50" s="4"/>
      <c r="K50" s="5"/>
    </row>
    <row r="51" spans="2:11" hidden="1" x14ac:dyDescent="0.35">
      <c r="B51" s="4"/>
      <c r="K51" s="5"/>
    </row>
    <row r="52" spans="2:11" hidden="1" x14ac:dyDescent="0.35">
      <c r="B52" s="4"/>
      <c r="K52" s="5"/>
    </row>
    <row r="53" spans="2:11" hidden="1" x14ac:dyDescent="0.35">
      <c r="B53" s="4"/>
      <c r="K53" s="5"/>
    </row>
    <row r="54" spans="2:11" hidden="1" x14ac:dyDescent="0.35">
      <c r="B54" s="4"/>
      <c r="K54" s="5"/>
    </row>
    <row r="55" spans="2:11" x14ac:dyDescent="0.35">
      <c r="B55" s="4"/>
      <c r="K55" s="5"/>
    </row>
    <row r="56" spans="2:11" hidden="1" x14ac:dyDescent="0.35">
      <c r="B56" s="4"/>
      <c r="K56" s="5"/>
    </row>
    <row r="57" spans="2:11" ht="15" thickBot="1" x14ac:dyDescent="0.4">
      <c r="B57" s="6"/>
      <c r="C57" s="7"/>
      <c r="D57" s="7"/>
      <c r="E57" s="7"/>
      <c r="F57" s="7"/>
      <c r="G57" s="7"/>
      <c r="H57" s="7"/>
      <c r="I57" s="7"/>
      <c r="J57" s="7"/>
      <c r="K57" s="8"/>
    </row>
    <row r="58" spans="2:11" ht="8.25" customHeight="1" x14ac:dyDescent="0.35"/>
    <row r="59" spans="2:11" x14ac:dyDescent="0.35">
      <c r="B59" s="11" t="s">
        <v>18</v>
      </c>
    </row>
    <row r="60" spans="2:11" x14ac:dyDescent="0.35">
      <c r="B60" s="11" t="s">
        <v>19</v>
      </c>
    </row>
    <row r="61" spans="2:11" x14ac:dyDescent="0.35">
      <c r="B61" s="11" t="s">
        <v>20</v>
      </c>
    </row>
  </sheetData>
  <printOptions horizontalCentered="1"/>
  <pageMargins left="0.39370078740157483" right="0.39370078740157483" top="0.59055118110236227" bottom="0.59055118110236227"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3C313-CEAA-412F-BC50-79CEC17EF95C}">
  <sheetPr>
    <tabColor theme="7" tint="0.39997558519241921"/>
    <pageSetUpPr fitToPage="1"/>
  </sheetPr>
  <dimension ref="B1:Z44"/>
  <sheetViews>
    <sheetView showGridLines="0" tabSelected="1" topLeftCell="A6" workbookViewId="0">
      <selection activeCell="E16" sqref="E16"/>
    </sheetView>
  </sheetViews>
  <sheetFormatPr baseColWidth="10" defaultRowHeight="14.5" x14ac:dyDescent="0.35"/>
  <cols>
    <col min="1" max="1" width="1.6328125" customWidth="1"/>
    <col min="2" max="2" width="0.90625" customWidth="1"/>
    <col min="3" max="3" width="1.6328125" customWidth="1"/>
    <col min="4" max="4" width="37.36328125" customWidth="1"/>
    <col min="5" max="8" width="15.6328125" customWidth="1"/>
    <col min="9" max="9" width="1.6328125" customWidth="1"/>
    <col min="10" max="10" width="15.6328125" customWidth="1"/>
    <col min="11" max="11" width="1.90625" customWidth="1"/>
    <col min="12" max="12" width="1.08984375" customWidth="1"/>
    <col min="15" max="17" width="11.54296875" hidden="1" customWidth="1"/>
    <col min="18" max="19" width="2" hidden="1" customWidth="1"/>
    <col min="20" max="26" width="11.54296875" hidden="1" customWidth="1"/>
    <col min="27" max="28" width="0" hidden="1" customWidth="1"/>
  </cols>
  <sheetData>
    <row r="1" spans="2:21" ht="15" thickBot="1" x14ac:dyDescent="0.4"/>
    <row r="2" spans="2:21" ht="19" thickBot="1" x14ac:dyDescent="0.5">
      <c r="B2" s="36" t="str">
        <f>T8</f>
        <v>Rückstellung für Garantieleistungen der Schmidt KG zum 31.12.2022</v>
      </c>
      <c r="C2" s="37"/>
      <c r="D2" s="37"/>
      <c r="E2" s="37"/>
      <c r="F2" s="37"/>
      <c r="G2" s="37"/>
      <c r="H2" s="37"/>
      <c r="I2" s="37"/>
      <c r="J2" s="37"/>
      <c r="K2" s="37"/>
      <c r="L2" s="38"/>
    </row>
    <row r="3" spans="2:21" x14ac:dyDescent="0.35">
      <c r="B3" s="4"/>
      <c r="L3" s="5"/>
    </row>
    <row r="4" spans="2:21" x14ac:dyDescent="0.35">
      <c r="B4" s="4"/>
      <c r="C4" s="39" t="s">
        <v>27</v>
      </c>
      <c r="D4" s="40"/>
      <c r="E4" s="40"/>
      <c r="F4" s="40"/>
      <c r="G4" s="40"/>
      <c r="H4" s="40"/>
      <c r="I4" s="40"/>
      <c r="J4" s="40"/>
      <c r="K4" s="41"/>
      <c r="L4" s="5"/>
    </row>
    <row r="5" spans="2:21" x14ac:dyDescent="0.35">
      <c r="B5" s="4"/>
      <c r="L5" s="5"/>
    </row>
    <row r="6" spans="2:21" x14ac:dyDescent="0.35">
      <c r="B6" s="4"/>
      <c r="D6" s="30" t="s">
        <v>0</v>
      </c>
      <c r="E6" s="42" t="s">
        <v>32</v>
      </c>
      <c r="F6" s="43"/>
      <c r="L6" s="5"/>
      <c r="Q6" s="1">
        <f>+IF(E6="",0,1)</f>
        <v>1</v>
      </c>
      <c r="T6" t="s">
        <v>8</v>
      </c>
      <c r="U6" t="s">
        <v>9</v>
      </c>
    </row>
    <row r="7" spans="2:21" x14ac:dyDescent="0.35">
      <c r="B7" s="4"/>
      <c r="D7" s="30" t="s">
        <v>21</v>
      </c>
      <c r="E7" s="31">
        <v>44926</v>
      </c>
      <c r="L7" s="5"/>
      <c r="O7">
        <f ca="1">+IF(ISNUMBER(E7),YEAR(E7),YEAR(TODAY())-1)</f>
        <v>2022</v>
      </c>
      <c r="Q7" s="1">
        <f>+IF(ISNUMBER(E7),1,0)</f>
        <v>1</v>
      </c>
      <c r="T7" s="2" t="str">
        <f>IF(ISNUMBER(E7),DAY(E7)&amp;"."&amp;MONTH(E7)&amp;"."&amp;YEAR(E7),"")</f>
        <v>31.12.2022</v>
      </c>
      <c r="U7" s="2" t="str">
        <f>IF(ISNUMBER(E7),DAY(E7)&amp;"."&amp;MONTH(E7)&amp;"."&amp;YEAR(E7)-1,"")</f>
        <v>31.12.2021</v>
      </c>
    </row>
    <row r="8" spans="2:21" x14ac:dyDescent="0.35">
      <c r="B8" s="4"/>
      <c r="L8" s="5"/>
      <c r="Q8" s="2">
        <f>+SUM(Q6:Q7)</f>
        <v>2</v>
      </c>
      <c r="R8" s="1">
        <v>2</v>
      </c>
      <c r="S8" s="2">
        <f>+IF(Q8=R8,1,0)</f>
        <v>1</v>
      </c>
      <c r="T8" s="2" t="str">
        <f>+IF(S8=1,"Rückstellung für Garantieleistungen der "&amp;E6&amp;" zum "&amp;T7,"Rückstellung für Garantieleistungen")</f>
        <v>Rückstellung für Garantieleistungen der Schmidt KG zum 31.12.2022</v>
      </c>
    </row>
    <row r="9" spans="2:21" x14ac:dyDescent="0.35">
      <c r="B9" s="4"/>
      <c r="D9" s="23" t="str">
        <f>+IF(ISNUMBER(E7),"Nettoumsatz "&amp;YEAR(E7)&amp;":","Nettoumsatz")</f>
        <v>Nettoumsatz 2022:</v>
      </c>
      <c r="E9" s="18">
        <v>40000000</v>
      </c>
      <c r="L9" s="5"/>
    </row>
    <row r="10" spans="2:21" x14ac:dyDescent="0.35">
      <c r="B10" s="4"/>
      <c r="D10" t="s">
        <v>28</v>
      </c>
      <c r="E10" s="18">
        <v>1500000</v>
      </c>
      <c r="L10" s="5"/>
    </row>
    <row r="11" spans="2:21" x14ac:dyDescent="0.35">
      <c r="B11" s="4"/>
      <c r="D11" t="s">
        <v>29</v>
      </c>
      <c r="E11" s="18">
        <v>1000000</v>
      </c>
      <c r="L11" s="5"/>
      <c r="O11">
        <f>+IF(AND(ISNUMBER(E9),ISNUMBER(E10),ISNUMBER(E11)),1,0)</f>
        <v>1</v>
      </c>
    </row>
    <row r="12" spans="2:21" x14ac:dyDescent="0.35">
      <c r="B12" s="4"/>
      <c r="L12" s="5"/>
    </row>
    <row r="13" spans="2:21" s="21" customFormat="1" x14ac:dyDescent="0.35">
      <c r="B13" s="24"/>
      <c r="D13" s="21" t="s">
        <v>25</v>
      </c>
      <c r="E13" s="29">
        <f ca="1">+F13-1</f>
        <v>2019</v>
      </c>
      <c r="F13" s="29">
        <f ca="1">+G13-1</f>
        <v>2020</v>
      </c>
      <c r="G13" s="29">
        <f ca="1">H13-1</f>
        <v>2021</v>
      </c>
      <c r="H13" s="29">
        <f ca="1">+O7</f>
        <v>2022</v>
      </c>
      <c r="J13" s="29" t="s">
        <v>10</v>
      </c>
      <c r="L13" s="25"/>
      <c r="P13">
        <f ca="1">+YEAR(TODAY())-5</f>
        <v>2018</v>
      </c>
    </row>
    <row r="14" spans="2:21" x14ac:dyDescent="0.35">
      <c r="B14" s="4"/>
      <c r="L14" s="5"/>
      <c r="P14">
        <f ca="1">+P13+1</f>
        <v>2019</v>
      </c>
    </row>
    <row r="15" spans="2:21" x14ac:dyDescent="0.35">
      <c r="B15" s="4"/>
      <c r="D15" t="s">
        <v>33</v>
      </c>
      <c r="E15" s="18">
        <v>32000000</v>
      </c>
      <c r="F15" s="18">
        <v>34000000</v>
      </c>
      <c r="G15" s="18">
        <v>36000000</v>
      </c>
      <c r="H15" s="18">
        <v>38000000</v>
      </c>
      <c r="J15" s="20">
        <f>IF(SUM(E15:H15)&gt;0,SUM(E15:H15),"")</f>
        <v>140000000</v>
      </c>
      <c r="L15" s="5"/>
      <c r="P15">
        <f t="shared" ref="P15:P17" ca="1" si="0">+P14+1</f>
        <v>2020</v>
      </c>
    </row>
    <row r="16" spans="2:21" x14ac:dyDescent="0.35">
      <c r="B16" s="4"/>
      <c r="L16" s="5"/>
      <c r="P16">
        <f t="shared" ca="1" si="0"/>
        <v>2021</v>
      </c>
    </row>
    <row r="17" spans="2:16" x14ac:dyDescent="0.35">
      <c r="B17" s="4"/>
      <c r="D17" t="s">
        <v>34</v>
      </c>
      <c r="E17" s="18">
        <v>125632</v>
      </c>
      <c r="F17" s="18">
        <v>175896</v>
      </c>
      <c r="G17" s="18">
        <v>225632</v>
      </c>
      <c r="H17" s="18">
        <v>275639</v>
      </c>
      <c r="J17" s="20">
        <f>IF(SUM(E17:H17)&gt;0,SUM(E17:H17),"")</f>
        <v>802799</v>
      </c>
      <c r="L17" s="5"/>
      <c r="P17">
        <f t="shared" ca="1" si="0"/>
        <v>2022</v>
      </c>
    </row>
    <row r="18" spans="2:16" x14ac:dyDescent="0.35">
      <c r="B18" s="4"/>
      <c r="D18" s="26" t="s">
        <v>35</v>
      </c>
      <c r="E18" s="18">
        <v>58756</v>
      </c>
      <c r="F18" s="18">
        <v>111253</v>
      </c>
      <c r="G18" s="18">
        <v>138564</v>
      </c>
      <c r="H18" s="18">
        <v>198652</v>
      </c>
      <c r="J18" s="20">
        <f>IF(SUM(E18:H18)&gt;0,SUM(E18:H18),"")</f>
        <v>507225</v>
      </c>
      <c r="L18" s="5"/>
    </row>
    <row r="19" spans="2:16" x14ac:dyDescent="0.35">
      <c r="B19" s="4"/>
      <c r="D19" t="s">
        <v>36</v>
      </c>
      <c r="E19" s="18">
        <v>10000</v>
      </c>
      <c r="F19" s="18">
        <v>0</v>
      </c>
      <c r="G19" s="18">
        <v>0</v>
      </c>
      <c r="H19" s="18">
        <v>15000</v>
      </c>
      <c r="J19" s="20">
        <f>IF(SUM(E19:H19)&gt;0,SUM(E19:H19),"")</f>
        <v>25000</v>
      </c>
      <c r="L19" s="5"/>
    </row>
    <row r="20" spans="2:16" x14ac:dyDescent="0.35">
      <c r="B20" s="4"/>
      <c r="L20" s="5"/>
    </row>
    <row r="21" spans="2:16" x14ac:dyDescent="0.35">
      <c r="B21" s="4"/>
      <c r="D21" s="21" t="s">
        <v>37</v>
      </c>
      <c r="E21" s="20">
        <f>IF(SUM(E17:E19)&gt;0,SUM(E17:E19),"")</f>
        <v>194388</v>
      </c>
      <c r="F21" s="20">
        <f t="shared" ref="F21:H21" si="1">IF(SUM(F17:F19)&gt;0,SUM(F17:F19),"")</f>
        <v>287149</v>
      </c>
      <c r="G21" s="20">
        <f t="shared" si="1"/>
        <v>364196</v>
      </c>
      <c r="H21" s="20">
        <f t="shared" si="1"/>
        <v>489291</v>
      </c>
      <c r="I21" s="27"/>
      <c r="J21" s="20">
        <f>IF(SUM(E21:H21)&gt;0,SUM(E21:H21),"")</f>
        <v>1335024</v>
      </c>
      <c r="L21" s="5"/>
    </row>
    <row r="22" spans="2:16" x14ac:dyDescent="0.35">
      <c r="B22" s="4"/>
      <c r="L22" s="5"/>
    </row>
    <row r="23" spans="2:16" x14ac:dyDescent="0.35">
      <c r="B23" s="4"/>
      <c r="D23" s="21" t="s">
        <v>38</v>
      </c>
      <c r="E23" s="19">
        <f>IF(ISERROR(ROUND(E21/E15,6)),0,ROUND(E21/E15,6))</f>
        <v>6.0749999999999997E-3</v>
      </c>
      <c r="F23" s="19">
        <f>IF(ISERROR(ROUND(F21/F15,6)),0,ROUND(F21/F15,6))</f>
        <v>8.4460000000000004E-3</v>
      </c>
      <c r="G23" s="19">
        <f>IF(ISERROR(ROUND(G21/G15,6)),0,ROUND(G21/G15,6))</f>
        <v>1.0116999999999999E-2</v>
      </c>
      <c r="H23" s="19">
        <f>IF(ISERROR(ROUND(H21/H15,6)),0,ROUND(H21/H15,6))</f>
        <v>1.2876E-2</v>
      </c>
      <c r="I23" s="28"/>
      <c r="J23" s="19">
        <f>IF(ISERROR(ROUND(J21/J15,6)),0,ROUND(J21/J15,6))</f>
        <v>9.5359999999999993E-3</v>
      </c>
      <c r="L23" s="5"/>
      <c r="O23">
        <f>+IF(J23=0,0,1)</f>
        <v>1</v>
      </c>
    </row>
    <row r="24" spans="2:16" x14ac:dyDescent="0.35">
      <c r="B24" s="4"/>
      <c r="L24" s="5"/>
    </row>
    <row r="25" spans="2:16" x14ac:dyDescent="0.35">
      <c r="B25" s="4"/>
      <c r="C25" s="39" t="s">
        <v>26</v>
      </c>
      <c r="D25" s="40"/>
      <c r="E25" s="40"/>
      <c r="F25" s="40"/>
      <c r="G25" s="40"/>
      <c r="H25" s="40"/>
      <c r="I25" s="40"/>
      <c r="J25" s="40"/>
      <c r="K25" s="41"/>
      <c r="L25" s="5"/>
    </row>
    <row r="26" spans="2:16" x14ac:dyDescent="0.35">
      <c r="B26" s="4"/>
      <c r="L26" s="5"/>
    </row>
    <row r="27" spans="2:16" x14ac:dyDescent="0.35">
      <c r="B27" s="4"/>
      <c r="D27" s="21" t="str">
        <f>+D9</f>
        <v>Nettoumsatz 2022:</v>
      </c>
      <c r="E27" s="21"/>
      <c r="F27" s="21"/>
      <c r="H27" s="22">
        <f>IF($O$23=0,"",E9)</f>
        <v>40000000</v>
      </c>
      <c r="L27" s="5"/>
    </row>
    <row r="28" spans="2:16" x14ac:dyDescent="0.35">
      <c r="B28" s="4"/>
      <c r="L28" s="5"/>
    </row>
    <row r="29" spans="2:16" x14ac:dyDescent="0.35">
      <c r="B29" s="4"/>
      <c r="D29" t="s">
        <v>22</v>
      </c>
      <c r="G29" s="20">
        <f>IF($O$23=0,"",E10)</f>
        <v>1500000</v>
      </c>
      <c r="L29" s="5"/>
    </row>
    <row r="30" spans="2:16" x14ac:dyDescent="0.35">
      <c r="B30" s="4"/>
      <c r="D30" t="s">
        <v>23</v>
      </c>
      <c r="G30" s="20">
        <f>IF($O$23=0,"",E11)</f>
        <v>1000000</v>
      </c>
      <c r="L30" s="5"/>
    </row>
    <row r="31" spans="2:16" x14ac:dyDescent="0.35">
      <c r="B31" s="4"/>
      <c r="L31" s="5"/>
    </row>
    <row r="32" spans="2:16" x14ac:dyDescent="0.35">
      <c r="B32" s="4"/>
      <c r="D32" t="s">
        <v>31</v>
      </c>
      <c r="H32" s="20">
        <f>IF($O$23=0,"",SUM(G29:G30))</f>
        <v>2500000</v>
      </c>
      <c r="L32" s="5"/>
    </row>
    <row r="33" spans="2:12" x14ac:dyDescent="0.35">
      <c r="B33" s="4"/>
      <c r="L33" s="5"/>
    </row>
    <row r="34" spans="2:12" x14ac:dyDescent="0.35">
      <c r="B34" s="4"/>
      <c r="D34" s="21" t="s">
        <v>24</v>
      </c>
      <c r="E34" s="21"/>
      <c r="F34" s="21"/>
      <c r="H34" s="22">
        <f>IF($O$23=0,"",H27-H32)</f>
        <v>37500000</v>
      </c>
      <c r="L34" s="5"/>
    </row>
    <row r="35" spans="2:12" ht="4.75" customHeight="1" x14ac:dyDescent="0.35">
      <c r="B35" s="4"/>
      <c r="L35" s="5"/>
    </row>
    <row r="36" spans="2:12" x14ac:dyDescent="0.35">
      <c r="B36" s="4"/>
      <c r="D36" s="44" t="str">
        <f>IF($O$23=0,"","Höhe der Rückstellung für Garantieleistungen = Grantiebehafteter Umsatz x Schadenquote")</f>
        <v>Höhe der Rückstellung für Garantieleistungen = Grantiebehafteter Umsatz x Schadenquote</v>
      </c>
      <c r="E36" s="44"/>
      <c r="F36" s="44"/>
      <c r="G36" s="44"/>
      <c r="L36" s="5"/>
    </row>
    <row r="37" spans="2:12" ht="5" customHeight="1" x14ac:dyDescent="0.35">
      <c r="B37" s="4"/>
      <c r="L37" s="5"/>
    </row>
    <row r="38" spans="2:12" ht="15.5" x14ac:dyDescent="0.35">
      <c r="B38" s="4"/>
      <c r="D38" s="32" t="str">
        <f>"Höhe der Rückstellung für Garantielleistungen "&amp;IF($O$23=0,"","= "&amp;TEXT(H34,"0.000")&amp;" x "&amp;TEXT(J23*100,"0,0000")&amp;"% =")</f>
        <v>Höhe der Rückstellung für Garantielleistungen = 37.500.000 x 0,9536% =</v>
      </c>
      <c r="E38" s="32"/>
      <c r="F38" s="33"/>
      <c r="G38" s="34"/>
      <c r="H38" s="32"/>
      <c r="I38" s="32"/>
      <c r="J38" s="35">
        <f>IF($O$23=0,"",ROUND(H34*J23,2))</f>
        <v>357600</v>
      </c>
      <c r="L38" s="5"/>
    </row>
    <row r="39" spans="2:12" hidden="1" x14ac:dyDescent="0.35">
      <c r="B39" s="4"/>
      <c r="L39" s="5"/>
    </row>
    <row r="40" spans="2:12" ht="15" thickBot="1" x14ac:dyDescent="0.4">
      <c r="B40" s="6"/>
      <c r="C40" s="7"/>
      <c r="D40" s="7"/>
      <c r="E40" s="7"/>
      <c r="F40" s="7"/>
      <c r="G40" s="7"/>
      <c r="H40" s="7"/>
      <c r="I40" s="7"/>
      <c r="J40" s="7"/>
      <c r="K40" s="7"/>
      <c r="L40" s="8"/>
    </row>
    <row r="42" spans="2:12" x14ac:dyDescent="0.35">
      <c r="B42" s="11" t="s">
        <v>18</v>
      </c>
    </row>
    <row r="43" spans="2:12" x14ac:dyDescent="0.35">
      <c r="B43" s="11" t="s">
        <v>19</v>
      </c>
    </row>
    <row r="44" spans="2:12" x14ac:dyDescent="0.35">
      <c r="B44" s="11" t="s">
        <v>20</v>
      </c>
    </row>
  </sheetData>
  <mergeCells count="5">
    <mergeCell ref="B2:L2"/>
    <mergeCell ref="C4:K4"/>
    <mergeCell ref="E6:F6"/>
    <mergeCell ref="C25:K25"/>
    <mergeCell ref="D36:G36"/>
  </mergeCells>
  <dataValidations count="5">
    <dataValidation type="date" allowBlank="1" showInputMessage="1" showErrorMessage="1" errorTitle="Gültiges Datum" error="HIer bitte nur ein gültiges Datum eingeben." sqref="E7" xr:uid="{4A404FB7-2BAC-4534-BBE1-18245C29F0D5}">
      <formula1>36526</formula1>
      <formula2>54788</formula2>
    </dataValidation>
    <dataValidation type="decimal" allowBlank="1" showInputMessage="1" showErrorMessage="1" errorTitle="Nettoumsatz" error="HIer bitte den Jahresumsatz (maximal 999.999.999 €) eingeben." sqref="E9" xr:uid="{CB910051-8699-421B-B5A4-5F57927C3B1B}">
      <formula1>0</formula1>
      <formula2>999999999</formula2>
    </dataValidation>
    <dataValidation type="decimal" allowBlank="1" showInputMessage="1" showErrorMessage="1" errorTitle="abgelaufene Garantiezeit" error="HIer bitte die Umsätze mit abgelaufener Garantiezeit (maximal 999.999.999 €) eingeben." sqref="E10" xr:uid="{C659A2FB-EE0A-4D6F-B8D6-34F46F6A6CF9}">
      <formula1>0</formula1>
      <formula2>999999999</formula2>
    </dataValidation>
    <dataValidation type="decimal" allowBlank="1" showInputMessage="1" showErrorMessage="1" errorTitle="Keine Garantieverpflichtung" error="HIer bitte die Umsätze ohne Garantieverpflichtung eingeben (maximal 999.999.999 €)." sqref="E11" xr:uid="{7147FEE8-FD70-4F4F-A0B0-528F1586A627}">
      <formula1>0</formula1>
      <formula2>999999999</formula2>
    </dataValidation>
    <dataValidation type="decimal" allowBlank="1" showInputMessage="1" showErrorMessage="1" errorTitle="Werte eingeben" error="Hier bitte nur positive Werte zwischen 0 € und 999.999.999 € eingeben." sqref="E17:H19" xr:uid="{7762D388-7B6C-438B-A1E4-BC843A780CBE}">
      <formula1>0</formula1>
      <formula2>999999999</formula2>
    </dataValidation>
  </dataValidations>
  <pageMargins left="0.70866141732283472" right="0.70866141732283472" top="0.78740157480314965" bottom="0.78740157480314965"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9C324-0796-4525-97BE-A8750E3DBCCD}">
  <dimension ref="B2:D10"/>
  <sheetViews>
    <sheetView workbookViewId="0">
      <selection activeCell="C7" sqref="C7"/>
    </sheetView>
  </sheetViews>
  <sheetFormatPr baseColWidth="10" defaultRowHeight="14.5" x14ac:dyDescent="0.35"/>
  <cols>
    <col min="2" max="2" width="13.90625" bestFit="1" customWidth="1"/>
    <col min="3" max="3" width="16.08984375" customWidth="1"/>
  </cols>
  <sheetData>
    <row r="2" spans="2:4" x14ac:dyDescent="0.35">
      <c r="B2" t="s">
        <v>1</v>
      </c>
      <c r="C2" t="s">
        <v>2</v>
      </c>
      <c r="D2" t="s">
        <v>3</v>
      </c>
    </row>
    <row r="4" spans="2:4" x14ac:dyDescent="0.35">
      <c r="B4" t="s">
        <v>4</v>
      </c>
    </row>
    <row r="5" spans="2:4" x14ac:dyDescent="0.35">
      <c r="B5" t="s">
        <v>5</v>
      </c>
      <c r="C5" s="1"/>
    </row>
    <row r="7" spans="2:4" x14ac:dyDescent="0.35">
      <c r="B7" t="s">
        <v>6</v>
      </c>
      <c r="C7" s="2"/>
    </row>
    <row r="10" spans="2:4" ht="15.5" x14ac:dyDescent="0.35">
      <c r="B10" t="s">
        <v>7</v>
      </c>
      <c r="C10" s="3" t="s">
        <v>7</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7" ma:contentTypeDescription="Ein neues Dokument erstellen." ma:contentTypeScope="" ma:versionID="7266b70c08a81e8a2aed64642cc83b8a">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1f82d46ad9d5b4341a6c71d652089739"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98AE45-0B27-47C1-8B46-5E2CA2D4655F}">
  <ds:schemaRefs>
    <ds:schemaRef ds:uri="http://schemas.microsoft.com/sharepoint/v3/contenttype/forms"/>
  </ds:schemaRefs>
</ds:datastoreItem>
</file>

<file path=customXml/itemProps2.xml><?xml version="1.0" encoding="utf-8"?>
<ds:datastoreItem xmlns:ds="http://schemas.openxmlformats.org/officeDocument/2006/customXml" ds:itemID="{6F757859-AAE4-4420-AFB9-543983A9C9F0}">
  <ds:schemaRefs>
    <ds:schemaRef ds:uri="http://schemas.microsoft.com/office/2006/metadata/properties"/>
    <ds:schemaRef ds:uri="http://schemas.microsoft.com/office/infopath/2007/PartnerControls"/>
    <ds:schemaRef ds:uri="f5f3c0c8-cb47-4a26-91a1-a44bb4539247"/>
    <ds:schemaRef ds:uri="bbb3f655-f267-4a84-b742-532fbc77d0ab"/>
  </ds:schemaRefs>
</ds:datastoreItem>
</file>

<file path=customXml/itemProps3.xml><?xml version="1.0" encoding="utf-8"?>
<ds:datastoreItem xmlns:ds="http://schemas.openxmlformats.org/officeDocument/2006/customXml" ds:itemID="{7870A938-02F4-4BF9-99FD-03D28ADC4F0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Info</vt:lpstr>
      <vt:lpstr>Rückstellung Garantieleistungen</vt:lpstr>
      <vt:lpstr>InterneParameter</vt:lpstr>
      <vt:lpstr>Info!Druckbereich</vt:lpstr>
      <vt:lpstr>'Rückstellung Garantieleistungen'!Druckbereich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Konetzny, Michael</dc:creator>
  <cp:lastModifiedBy>Kem - Anne Kempen</cp:lastModifiedBy>
  <cp:lastPrinted>2023-01-09T11:33:44Z</cp:lastPrinted>
  <dcterms:created xsi:type="dcterms:W3CDTF">2023-01-04T09:23:27Z</dcterms:created>
  <dcterms:modified xsi:type="dcterms:W3CDTF">2023-01-30T12:31:56Z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0x010100E9C0657C80C9EB42A8AE8AF1E32C18B5</vt:lpwstr>
  </property>
  <property fmtid="{D5CDD505-2E9C-101B-9397-08002B2CF9AE}" pid="3" name="MediaServiceImageTags">
    <vt:lpwstr/>
  </property>
</Properties>
</file>