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https://vnrag.sharepoint.com/sites/mediaforwork2/Freigegebene Dokumente/Team Tax, Trade &amp; Office/Tax/4. Einmalfaktura &amp; Produktionen/Excel-Tools/Berechnungstools 2023/"/>
    </mc:Choice>
  </mc:AlternateContent>
  <xr:revisionPtr revIDLastSave="0" documentId="13_ncr:1_{00580EC4-4B7F-4506-8EFD-BF62F746C2E5}" xr6:coauthVersionLast="47" xr6:coauthVersionMax="47" xr10:uidLastSave="{00000000-0000-0000-0000-000000000000}"/>
  <bookViews>
    <workbookView xWindow="28680" yWindow="-120" windowWidth="29040" windowHeight="15840" activeTab="1" xr2:uid="{4A7EE4EF-E6FE-481A-BDEC-CB8D6262C50E}"/>
  </bookViews>
  <sheets>
    <sheet name="Info" sheetId="4" r:id="rId1"/>
    <sheet name="Verbindlichkeitenspiegel" sheetId="1" r:id="rId2"/>
    <sheet name="InterneParameter" sheetId="2" state="hidden" r:id="rId3"/>
  </sheets>
  <definedNames>
    <definedName name="_xlnm.Print_Area" localSheetId="0">Info!$B$2:$K$67</definedName>
    <definedName name="_xlnm.Print_Area" localSheetId="1">Verbindlichkeitenspiegel!$D$8:$N$34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1" l="1"/>
  <c r="H33" i="1"/>
  <c r="F33" i="1"/>
  <c r="R32" i="1"/>
  <c r="R31" i="1"/>
  <c r="R26" i="1"/>
  <c r="R19" i="1"/>
  <c r="R18" i="1"/>
  <c r="R17" i="1"/>
  <c r="R16" i="1"/>
  <c r="K29" i="1"/>
  <c r="K15" i="1"/>
  <c r="K14" i="1"/>
  <c r="K13" i="1"/>
  <c r="L13" i="1" s="1"/>
  <c r="K26" i="1"/>
  <c r="L26" i="1" s="1"/>
  <c r="K25" i="1"/>
  <c r="K24" i="1"/>
  <c r="L15" i="1"/>
  <c r="R15" i="1" s="1"/>
  <c r="L14" i="1"/>
  <c r="R14" i="1" s="1"/>
  <c r="L24" i="1"/>
  <c r="R24" i="1" s="1"/>
  <c r="K32" i="1"/>
  <c r="L32" i="1" s="1"/>
  <c r="K31" i="1"/>
  <c r="L31" i="1" s="1"/>
  <c r="K19" i="1"/>
  <c r="L19" i="1" s="1"/>
  <c r="K18" i="1"/>
  <c r="L18" i="1" s="1"/>
  <c r="K17" i="1"/>
  <c r="L17" i="1" s="1"/>
  <c r="K16" i="1"/>
  <c r="L16" i="1" s="1"/>
  <c r="J30" i="1"/>
  <c r="K30" i="1" s="1"/>
  <c r="J27" i="1"/>
  <c r="H27" i="1"/>
  <c r="F27" i="1"/>
  <c r="J22" i="1"/>
  <c r="J20" i="1"/>
  <c r="H20" i="1"/>
  <c r="R13" i="1" l="1"/>
  <c r="K27" i="1"/>
  <c r="K22" i="1"/>
  <c r="R22" i="1" s="1"/>
  <c r="J33" i="1"/>
  <c r="R29" i="1"/>
  <c r="K33" i="1"/>
  <c r="L29" i="1"/>
  <c r="L25" i="1"/>
  <c r="L27" i="1" s="1"/>
  <c r="L30" i="1"/>
  <c r="R30" i="1" s="1"/>
  <c r="L22" i="1"/>
  <c r="K20" i="1"/>
  <c r="L20" i="1"/>
  <c r="R20" i="1" s="1"/>
  <c r="F20" i="1"/>
  <c r="U4" i="1"/>
  <c r="S5" i="1"/>
  <c r="U5" i="1"/>
  <c r="X5" i="1"/>
  <c r="Y5" i="1"/>
  <c r="T11" i="1"/>
  <c r="T13" i="1" s="1"/>
  <c r="T14" i="1" s="1"/>
  <c r="T15" i="1" s="1"/>
  <c r="T16" i="1" s="1"/>
  <c r="R27" i="1" l="1"/>
  <c r="R25" i="1"/>
  <c r="L33" i="1"/>
  <c r="R33" i="1"/>
  <c r="S6" i="1"/>
  <c r="T7" i="1" s="1"/>
  <c r="F11" i="1" s="1"/>
  <c r="J11" i="1"/>
  <c r="L11" i="1" s="1"/>
  <c r="T5" i="1"/>
  <c r="T6" i="1"/>
  <c r="U6" i="1"/>
  <c r="W6" i="1" s="1"/>
  <c r="X6" i="1" s="1"/>
  <c r="K11" i="1" l="1"/>
  <c r="H11" i="1"/>
  <c r="D8" i="1"/>
  <c r="B2" i="1" l="1"/>
</calcChain>
</file>

<file path=xl/sharedStrings.xml><?xml version="1.0" encoding="utf-8"?>
<sst xmlns="http://schemas.openxmlformats.org/spreadsheetml/2006/main" count="49" uniqueCount="42">
  <si>
    <t>Firma:</t>
  </si>
  <si>
    <t>Schrift</t>
  </si>
  <si>
    <t>Calibri</t>
  </si>
  <si>
    <t>11 Punkt</t>
  </si>
  <si>
    <t>Farben:</t>
  </si>
  <si>
    <t>Eingaben</t>
  </si>
  <si>
    <t>Berechnungen</t>
  </si>
  <si>
    <t>Überschriften</t>
  </si>
  <si>
    <t>Akt. Jahr</t>
  </si>
  <si>
    <t>Vorjahr</t>
  </si>
  <si>
    <t>Allgemeine Informationen</t>
  </si>
  <si>
    <t>Eingabefelder sind wie folgt farblich markiert:</t>
  </si>
  <si>
    <t>Berechnete Felder sind wie folgt farblich markiert:</t>
  </si>
  <si>
    <t>Eingabefelder</t>
  </si>
  <si>
    <t>Berechnete Felder</t>
  </si>
  <si>
    <t>Anwendungsbezogene Informationen</t>
  </si>
  <si>
    <t>Informationen zur Anwendung</t>
  </si>
  <si>
    <t>© 2023 by mediaforwork - ein Unternehmensbereich der Verlag für die Deutsche Wirtschaft AG</t>
  </si>
  <si>
    <t>Die Vervielfältigung, Verbreitung oder Veräußerung der Daten oder Texte ist unzulässig und</t>
  </si>
  <si>
    <t>ausdrücklich nur mit Genehmigung des Verlags gestattet.</t>
  </si>
  <si>
    <t>Abschlussjahr:</t>
  </si>
  <si>
    <t>Schmidt KG</t>
  </si>
  <si>
    <t>Darlehen 4711 bei der Volksbank</t>
  </si>
  <si>
    <t>Darlehen 4712 bei der Deutschen Bank</t>
  </si>
  <si>
    <t>Darlehen 4713 bei der Commerzbank</t>
  </si>
  <si>
    <t>Stand zum</t>
  </si>
  <si>
    <t>fällig</t>
  </si>
  <si>
    <t>Verbindlichkeiten ggü. Kreditinstituten</t>
  </si>
  <si>
    <t>Verbindlichkeiten aus Lieferungen und Leistungen</t>
  </si>
  <si>
    <t>Verbindlichkeiten ggü. Gesellschafter</t>
  </si>
  <si>
    <t>Verbindlichkeiten aus Steuern</t>
  </si>
  <si>
    <t>Sonstige Verbindlichkeiten</t>
  </si>
  <si>
    <t>Verbindlichkeit</t>
  </si>
  <si>
    <t>Art der Sicherung</t>
  </si>
  <si>
    <t>Grundschuld</t>
  </si>
  <si>
    <t>Sicherheitenübereignung einer Maschine</t>
  </si>
  <si>
    <t>Grundschuld, persönliche Bürgschaft</t>
  </si>
  <si>
    <t>Verbindlichkeiten ggü. Gesellschafter A</t>
  </si>
  <si>
    <t>Verbindlichkeiten ggü. Gesellschafter B</t>
  </si>
  <si>
    <t>Verbindlichkeiten aus Sozialversicherungen</t>
  </si>
  <si>
    <t>Arbeitsblatt "Verbindlichkeitenspiegel":</t>
  </si>
  <si>
    <t>Verlängerter Eigentumsvorbehalt für 725.000 €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</si>
</sst>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3" x14ac:knownFonts="1">
    <font>
      <sz val="11"/>
      <color theme="1"/>
      <name val="Calibri"/>
      <family val="2"/>
      <scheme val="minor"/>
    </font>
    <font>
      <b/>
      <sz val="11"/>
      <color theme="0"/>
      <name val="Calibri"/>
      <family val="2"/>
      <scheme val="minor"/>
    </font>
    <font>
      <b/>
      <sz val="11"/>
      <color theme="1"/>
      <name val="Calibri"/>
      <family val="2"/>
      <scheme val="minor"/>
    </font>
    <font>
      <b/>
      <sz val="12"/>
      <color theme="0"/>
      <name val="Calibri"/>
      <family val="2"/>
      <scheme val="minor"/>
    </font>
    <font>
      <b/>
      <sz val="14"/>
      <color theme="0"/>
      <name val="Calibri"/>
      <family val="2"/>
      <scheme val="minor"/>
    </font>
    <font>
      <sz val="11"/>
      <color theme="0"/>
      <name val="Calibri"/>
      <family val="2"/>
      <scheme val="minor"/>
    </font>
    <font>
      <sz val="14"/>
      <color theme="0"/>
      <name val="Calibri"/>
      <family val="2"/>
      <scheme val="minor"/>
    </font>
    <font>
      <sz val="9"/>
      <color indexed="8"/>
      <name val="Arial"/>
      <family val="2"/>
    </font>
    <font>
      <b/>
      <sz val="16"/>
      <color theme="0"/>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b/>
      <sz val="11"/>
      <color rgb="FFFF0000"/>
      <name val="Calibri"/>
      <family val="2"/>
      <scheme val="minor"/>
    </font>
  </fonts>
  <fills count="8">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5" tint="-0.249977111117893"/>
        <bgColor indexed="64"/>
      </patternFill>
    </fill>
    <fill>
      <patternFill patternType="solid">
        <fgColor rgb="FFC65911"/>
        <bgColor indexed="64"/>
      </patternFill>
    </fill>
    <fill>
      <patternFill patternType="solid">
        <fgColor rgb="FFFFF2CC"/>
        <bgColor indexed="64"/>
      </patternFill>
    </fill>
    <fill>
      <patternFill patternType="solid">
        <fgColor theme="0" tint="-4.9989318521683403E-2"/>
        <bgColor indexed="64"/>
      </patternFill>
    </fill>
  </fills>
  <borders count="13">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51">
    <xf numFmtId="0" fontId="0" fillId="0" borderId="0" xfId="0"/>
    <xf numFmtId="0" fontId="0" fillId="2" borderId="0" xfId="0" applyFill="1"/>
    <xf numFmtId="0" fontId="0" fillId="3" borderId="0" xfId="0" applyFill="1"/>
    <xf numFmtId="0" fontId="3" fillId="4" borderId="0" xfId="0" applyFont="1" applyFill="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2" fillId="2" borderId="0" xfId="0" applyFont="1" applyFill="1" applyAlignment="1">
      <alignment horizontal="center"/>
    </xf>
    <xf numFmtId="0" fontId="2" fillId="3" borderId="0" xfId="0" applyFont="1" applyFill="1" applyAlignment="1">
      <alignment horizontal="center"/>
    </xf>
    <xf numFmtId="0" fontId="7" fillId="0" borderId="0" xfId="0" applyFont="1" applyProtection="1">
      <protection hidden="1"/>
    </xf>
    <xf numFmtId="0" fontId="8" fillId="5" borderId="6" xfId="0" applyFont="1" applyFill="1" applyBorder="1"/>
    <xf numFmtId="0" fontId="6" fillId="5" borderId="7" xfId="0" applyFont="1" applyFill="1" applyBorder="1"/>
    <xf numFmtId="0" fontId="6" fillId="5" borderId="8" xfId="0" applyFont="1" applyFill="1" applyBorder="1"/>
    <xf numFmtId="0" fontId="4" fillId="5" borderId="0" xfId="0" applyFont="1" applyFill="1"/>
    <xf numFmtId="0" fontId="5" fillId="5" borderId="0" xfId="0" applyFont="1" applyFill="1"/>
    <xf numFmtId="0" fontId="1" fillId="5" borderId="0" xfId="0" applyFont="1" applyFill="1"/>
    <xf numFmtId="0" fontId="2" fillId="0" borderId="0" xfId="0" applyFont="1"/>
    <xf numFmtId="0" fontId="2" fillId="0" borderId="1" xfId="0" applyFont="1" applyBorder="1"/>
    <xf numFmtId="0" fontId="2" fillId="0" borderId="2" xfId="0" applyFont="1" applyBorder="1"/>
    <xf numFmtId="0" fontId="0" fillId="0" borderId="0" xfId="0" applyAlignment="1">
      <alignment wrapText="1"/>
    </xf>
    <xf numFmtId="0" fontId="0" fillId="0" borderId="0" xfId="0" applyAlignment="1">
      <alignment vertical="center" wrapText="1"/>
    </xf>
    <xf numFmtId="0" fontId="0" fillId="0" borderId="0" xfId="0" applyAlignment="1">
      <alignment vertical="top" wrapText="1"/>
    </xf>
    <xf numFmtId="0" fontId="2" fillId="0" borderId="0" xfId="0" applyFont="1" applyAlignment="1">
      <alignment horizontal="center"/>
    </xf>
    <xf numFmtId="0" fontId="9" fillId="0" borderId="0" xfId="0" applyFont="1"/>
    <xf numFmtId="14" fontId="2" fillId="2" borderId="12" xfId="0" applyNumberFormat="1" applyFont="1" applyFill="1" applyBorder="1" applyAlignment="1" applyProtection="1">
      <alignment horizontal="left"/>
      <protection locked="0"/>
    </xf>
    <xf numFmtId="164" fontId="2" fillId="0" borderId="0" xfId="0" applyNumberFormat="1" applyFont="1"/>
    <xf numFmtId="164" fontId="0" fillId="0" borderId="0" xfId="0" applyNumberFormat="1"/>
    <xf numFmtId="164" fontId="0" fillId="6" borderId="0" xfId="0" applyNumberFormat="1" applyFill="1" applyAlignment="1">
      <alignment vertical="center"/>
    </xf>
    <xf numFmtId="164" fontId="0" fillId="7" borderId="0" xfId="0" applyNumberFormat="1" applyFill="1" applyAlignment="1">
      <alignment vertical="center"/>
    </xf>
    <xf numFmtId="164" fontId="11" fillId="6" borderId="0" xfId="0" applyNumberFormat="1" applyFont="1" applyFill="1" applyAlignment="1">
      <alignment vertical="center"/>
    </xf>
    <xf numFmtId="164" fontId="11" fillId="7" borderId="0" xfId="0" applyNumberFormat="1" applyFont="1" applyFill="1" applyAlignment="1">
      <alignment vertical="center"/>
    </xf>
    <xf numFmtId="0" fontId="11" fillId="0" borderId="1" xfId="0" applyFont="1" applyBorder="1" applyAlignment="1">
      <alignment vertical="center"/>
    </xf>
    <xf numFmtId="0" fontId="11" fillId="0" borderId="0" xfId="0" applyFont="1" applyAlignment="1">
      <alignment vertical="center"/>
    </xf>
    <xf numFmtId="0" fontId="11" fillId="0" borderId="2" xfId="0" applyFont="1" applyBorder="1" applyAlignment="1">
      <alignment vertical="center"/>
    </xf>
    <xf numFmtId="0" fontId="10" fillId="0" borderId="1" xfId="0" applyFont="1" applyBorder="1" applyAlignment="1">
      <alignment vertical="center"/>
    </xf>
    <xf numFmtId="0" fontId="10" fillId="0" borderId="0" xfId="0" applyFont="1" applyAlignment="1">
      <alignment vertical="center"/>
    </xf>
    <xf numFmtId="0" fontId="10" fillId="0" borderId="2" xfId="0" applyFont="1" applyBorder="1" applyAlignment="1">
      <alignment vertical="center"/>
    </xf>
    <xf numFmtId="0" fontId="12" fillId="7" borderId="0" xfId="0" applyFont="1" applyFill="1"/>
    <xf numFmtId="0" fontId="12" fillId="0" borderId="0" xfId="0" applyFont="1"/>
    <xf numFmtId="0" fontId="2" fillId="0" borderId="0" xfId="0" applyFont="1" applyProtection="1">
      <protection locked="0"/>
    </xf>
    <xf numFmtId="0" fontId="0" fillId="6" borderId="0" xfId="0" applyFill="1"/>
    <xf numFmtId="0" fontId="10" fillId="6" borderId="0" xfId="0" applyFont="1" applyFill="1" applyAlignment="1">
      <alignment vertical="center"/>
    </xf>
    <xf numFmtId="0" fontId="11" fillId="0" borderId="0" xfId="0" applyFont="1" applyAlignment="1">
      <alignment horizontal="left" vertical="center" wrapText="1"/>
    </xf>
    <xf numFmtId="0" fontId="4" fillId="4" borderId="6" xfId="0" applyFont="1" applyFill="1" applyBorder="1" applyAlignment="1">
      <alignment horizontal="center"/>
    </xf>
    <xf numFmtId="0" fontId="4" fillId="4" borderId="7" xfId="0" applyFont="1" applyFill="1" applyBorder="1" applyAlignment="1">
      <alignment horizontal="center"/>
    </xf>
    <xf numFmtId="0" fontId="4" fillId="4" borderId="8" xfId="0" applyFont="1" applyFill="1" applyBorder="1" applyAlignment="1">
      <alignment horizontal="center"/>
    </xf>
    <xf numFmtId="0" fontId="2" fillId="2" borderId="9" xfId="0" applyFont="1" applyFill="1" applyBorder="1" applyAlignment="1" applyProtection="1">
      <alignment horizontal="left"/>
      <protection locked="0"/>
    </xf>
    <xf numFmtId="0" fontId="2" fillId="2" borderId="11" xfId="0" applyFont="1" applyFill="1" applyBorder="1" applyAlignment="1" applyProtection="1">
      <alignment horizontal="left"/>
      <protection locked="0"/>
    </xf>
    <xf numFmtId="0" fontId="2" fillId="2" borderId="10" xfId="0" applyFont="1" applyFill="1" applyBorder="1" applyAlignment="1" applyProtection="1">
      <alignment horizontal="left"/>
      <protection locked="0"/>
    </xf>
  </cellXfs>
  <cellStyles count="1">
    <cellStyle name="Standard" xfId="0" builtinId="0"/>
  </cellStyles>
  <dxfs count="0"/>
  <tableStyles count="0" defaultTableStyle="TableStyleMedium2" defaultPivotStyle="PivotStyleLight16"/>
  <colors>
    <mruColors>
      <color rgb="FFFFF2CC"/>
      <color rgb="FFC659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761999</xdr:colOff>
      <xdr:row>8</xdr:row>
      <xdr:rowOff>0</xdr:rowOff>
    </xdr:from>
    <xdr:to>
      <xdr:col>9</xdr:col>
      <xdr:colOff>761999</xdr:colOff>
      <xdr:row>13</xdr:row>
      <xdr:rowOff>0</xdr:rowOff>
    </xdr:to>
    <xdr:sp macro="" textlink="">
      <xdr:nvSpPr>
        <xdr:cNvPr id="2" name="Textfeld 1">
          <a:extLst>
            <a:ext uri="{FF2B5EF4-FFF2-40B4-BE49-F238E27FC236}">
              <a16:creationId xmlns:a16="http://schemas.microsoft.com/office/drawing/2014/main" id="{43873CAF-F9C5-40AC-910D-0166542254A3}"/>
            </a:ext>
          </a:extLst>
        </xdr:cNvPr>
        <xdr:cNvSpPr txBox="1"/>
      </xdr:nvSpPr>
      <xdr:spPr>
        <a:xfrm>
          <a:off x="761999" y="1143000"/>
          <a:ext cx="6505575"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Die Arbeitsblätter</a:t>
          </a:r>
          <a:r>
            <a:rPr lang="de-DE" sz="1100" baseline="0"/>
            <a:t> sind nicht geschützt, sodass Formeln aus Versehen überschrieben werden können. Um das zu verhindern, können Sie das Arbeitsblatt schützen. Gehen Sie hierzu in das Menü "</a:t>
          </a:r>
          <a:r>
            <a:rPr lang="de-DE" sz="1100" b="1" i="1" baseline="0"/>
            <a:t>Überprüfen</a:t>
          </a:r>
          <a:r>
            <a:rPr lang="de-DE" sz="1100" baseline="0"/>
            <a:t>" und klicken in der Gruppe "</a:t>
          </a:r>
          <a:r>
            <a:rPr lang="de-DE" sz="1100" b="1" i="1" baseline="0"/>
            <a:t>Änderungen</a:t>
          </a:r>
          <a:r>
            <a:rPr lang="de-DE" sz="1100" baseline="0"/>
            <a:t>" auf "</a:t>
          </a:r>
          <a:r>
            <a:rPr lang="de-DE" sz="1100" b="1" i="1" baseline="0"/>
            <a:t>Blatt schützen</a:t>
          </a:r>
          <a:r>
            <a:rPr lang="de-DE" sz="1100" baseline="0"/>
            <a:t>". Das sich öffnende Dialogfelder können Sie ohne Änderungen mit "OK" bestätigen oder auch ein Passwort hinterlegen und dann bestätigen.</a:t>
          </a:r>
          <a:endParaRPr lang="de-DE" sz="1100"/>
        </a:p>
      </xdr:txBody>
    </xdr:sp>
    <xdr:clientData/>
  </xdr:twoCellAnchor>
  <xdr:twoCellAnchor>
    <xdr:from>
      <xdr:col>2</xdr:col>
      <xdr:colOff>0</xdr:colOff>
      <xdr:row>14</xdr:row>
      <xdr:rowOff>0</xdr:rowOff>
    </xdr:from>
    <xdr:to>
      <xdr:col>10</xdr:col>
      <xdr:colOff>0</xdr:colOff>
      <xdr:row>17</xdr:row>
      <xdr:rowOff>76200</xdr:rowOff>
    </xdr:to>
    <xdr:sp macro="" textlink="">
      <xdr:nvSpPr>
        <xdr:cNvPr id="5" name="Textfeld 4">
          <a:extLst>
            <a:ext uri="{FF2B5EF4-FFF2-40B4-BE49-F238E27FC236}">
              <a16:creationId xmlns:a16="http://schemas.microsoft.com/office/drawing/2014/main" id="{B83AB0BA-C703-41D9-8643-60ECC654DEB3}"/>
            </a:ext>
          </a:extLst>
        </xdr:cNvPr>
        <xdr:cNvSpPr txBox="1"/>
      </xdr:nvSpPr>
      <xdr:spPr>
        <a:xfrm>
          <a:off x="257175" y="2581275"/>
          <a:ext cx="6505575" cy="647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Bei allen eingegebenen</a:t>
          </a:r>
          <a:r>
            <a:rPr lang="de-DE" sz="1100" baseline="0"/>
            <a:t> Werten handelt es sich selbstverständlich nur um Beispiele, um Ihnen den Einstieg in die Anwendung etwa zu erleichtern. Nachdem Sie sich einen Überblick verschafft haben, überschreiben oder löschen Sie die Werte einfach.</a:t>
          </a:r>
          <a:endParaRPr lang="de-DE" sz="1100"/>
        </a:p>
      </xdr:txBody>
    </xdr:sp>
    <xdr:clientData/>
  </xdr:twoCellAnchor>
  <xdr:twoCellAnchor>
    <xdr:from>
      <xdr:col>2</xdr:col>
      <xdr:colOff>0</xdr:colOff>
      <xdr:row>22</xdr:row>
      <xdr:rowOff>0</xdr:rowOff>
    </xdr:from>
    <xdr:to>
      <xdr:col>10</xdr:col>
      <xdr:colOff>0</xdr:colOff>
      <xdr:row>64</xdr:row>
      <xdr:rowOff>180975</xdr:rowOff>
    </xdr:to>
    <xdr:sp macro="" textlink="">
      <xdr:nvSpPr>
        <xdr:cNvPr id="6" name="Textfeld 5">
          <a:extLst>
            <a:ext uri="{FF2B5EF4-FFF2-40B4-BE49-F238E27FC236}">
              <a16:creationId xmlns:a16="http://schemas.microsoft.com/office/drawing/2014/main" id="{8957E93A-6EA2-428A-AE73-D649014CECFA}"/>
            </a:ext>
          </a:extLst>
        </xdr:cNvPr>
        <xdr:cNvSpPr txBox="1"/>
      </xdr:nvSpPr>
      <xdr:spPr>
        <a:xfrm>
          <a:off x="323850" y="4381500"/>
          <a:ext cx="6505575" cy="5438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a:solidFill>
                <a:schemeClr val="dk1"/>
              </a:solidFill>
              <a:effectLst/>
              <a:latin typeface="+mn-lt"/>
              <a:ea typeface="+mn-ea"/>
              <a:cs typeface="+mn-cs"/>
            </a:rPr>
            <a:t>Bei Kapitalgesellschaften verlangt das HGB folgende Angaben zu den Verbindlichkeiten (bzw. zu jeder einzelnen Kategorie von Verbindlichkeiten):</a:t>
          </a:r>
        </a:p>
        <a:p>
          <a:endParaRPr lang="de-DE" sz="1100" b="0" i="0">
            <a:solidFill>
              <a:schemeClr val="dk1"/>
            </a:solidFill>
            <a:effectLst/>
            <a:latin typeface="+mn-lt"/>
            <a:ea typeface="+mn-ea"/>
            <a:cs typeface="+mn-cs"/>
          </a:endParaRPr>
        </a:p>
        <a:p>
          <a:pPr lvl="1"/>
          <a:r>
            <a:rPr lang="de-DE" sz="1100" b="0" i="0">
              <a:solidFill>
                <a:schemeClr val="dk1"/>
              </a:solidFill>
              <a:effectLst/>
              <a:latin typeface="+mn-lt"/>
              <a:ea typeface="+mn-ea"/>
              <a:cs typeface="+mn-cs"/>
            </a:rPr>
            <a:t>der Betrag der Verbindlichkeiten mit einer Restlaufzeit bis zu einem Jahr sowie der Betrag der Verbindlichkeiten mit einer Restlaufzeit von mehr als einem Jahr (§ 268 Abs. 5 Satz 1 HGB);</a:t>
          </a:r>
        </a:p>
        <a:p>
          <a:pPr lvl="1"/>
          <a:endParaRPr lang="de-DE" sz="1100" b="0" i="0">
            <a:solidFill>
              <a:schemeClr val="dk1"/>
            </a:solidFill>
            <a:effectLst/>
            <a:latin typeface="+mn-lt"/>
            <a:ea typeface="+mn-ea"/>
            <a:cs typeface="+mn-cs"/>
          </a:endParaRPr>
        </a:p>
        <a:p>
          <a:pPr lvl="1"/>
          <a:r>
            <a:rPr lang="de-DE" sz="1100" b="0" i="0">
              <a:solidFill>
                <a:schemeClr val="dk1"/>
              </a:solidFill>
              <a:effectLst/>
              <a:latin typeface="+mn-lt"/>
              <a:ea typeface="+mn-ea"/>
              <a:cs typeface="+mn-cs"/>
            </a:rPr>
            <a:t>der Betrag der Verbindlichkeiten mit einer Restlaufzeit von mehr als 5 Jahren (§ 285 Nr. 1 a) i.V.m. Nr. 2 HGB) sowie</a:t>
          </a:r>
        </a:p>
        <a:p>
          <a:pPr lvl="1"/>
          <a:endParaRPr lang="de-DE" sz="1100" b="0" i="0">
            <a:solidFill>
              <a:schemeClr val="dk1"/>
            </a:solidFill>
            <a:effectLst/>
            <a:latin typeface="+mn-lt"/>
            <a:ea typeface="+mn-ea"/>
            <a:cs typeface="+mn-cs"/>
          </a:endParaRPr>
        </a:p>
        <a:p>
          <a:pPr lvl="1"/>
          <a:r>
            <a:rPr lang="de-DE" sz="1100" b="0" i="0">
              <a:solidFill>
                <a:schemeClr val="dk1"/>
              </a:solidFill>
              <a:effectLst/>
              <a:latin typeface="+mn-lt"/>
              <a:ea typeface="+mn-ea"/>
              <a:cs typeface="+mn-cs"/>
            </a:rPr>
            <a:t>der Betrag der Verbindlichkeiten, der durch Pfandrechte oder ähnliche Rechte gesichert ist, unter Art und Form der Sicherheiten (§ 285 Nr. 1 b) i.V.m. Nr. 2 HGB).</a:t>
          </a:r>
        </a:p>
        <a:p>
          <a:endParaRPr lang="de-DE" sz="1100" b="0" i="0">
            <a:solidFill>
              <a:schemeClr val="dk1"/>
            </a:solidFill>
            <a:effectLst/>
            <a:latin typeface="+mn-lt"/>
            <a:ea typeface="+mn-ea"/>
            <a:cs typeface="+mn-cs"/>
          </a:endParaRPr>
        </a:p>
        <a:p>
          <a:r>
            <a:rPr lang="de-DE" sz="1100" b="0" i="0">
              <a:solidFill>
                <a:schemeClr val="dk1"/>
              </a:solidFill>
              <a:effectLst/>
              <a:latin typeface="+mn-lt"/>
              <a:ea typeface="+mn-ea"/>
              <a:cs typeface="+mn-cs"/>
            </a:rPr>
            <a:t>Der Übersichtlichkeit halber werden diese Angaben im sogenannten</a:t>
          </a:r>
          <a:r>
            <a:rPr lang="de-DE" sz="1100" b="0" i="0" baseline="0">
              <a:solidFill>
                <a:schemeClr val="dk1"/>
              </a:solidFill>
              <a:effectLst/>
              <a:latin typeface="+mn-lt"/>
              <a:ea typeface="+mn-ea"/>
              <a:cs typeface="+mn-cs"/>
            </a:rPr>
            <a:t> </a:t>
          </a:r>
          <a:r>
            <a:rPr lang="de-DE" sz="1100" b="1" i="0">
              <a:solidFill>
                <a:schemeClr val="dk1"/>
              </a:solidFill>
              <a:effectLst/>
              <a:latin typeface="+mn-lt"/>
              <a:ea typeface="+mn-ea"/>
              <a:cs typeface="+mn-cs"/>
            </a:rPr>
            <a:t>Verbindlichkeitenspiegel</a:t>
          </a:r>
          <a:r>
            <a:rPr lang="de-DE" sz="1100" b="0" i="0">
              <a:solidFill>
                <a:schemeClr val="dk1"/>
              </a:solidFill>
              <a:effectLst/>
              <a:latin typeface="+mn-lt"/>
              <a:ea typeface="+mn-ea"/>
              <a:cs typeface="+mn-cs"/>
            </a:rPr>
            <a:t> im </a:t>
          </a:r>
          <a:r>
            <a:rPr lang="de-DE" sz="1100" b="1" i="0" baseline="0">
              <a:solidFill>
                <a:schemeClr val="dk1"/>
              </a:solidFill>
              <a:effectLst/>
              <a:latin typeface="+mn-lt"/>
              <a:ea typeface="+mn-ea"/>
              <a:cs typeface="+mn-cs"/>
            </a:rPr>
            <a:t>Anhang</a:t>
          </a:r>
          <a:r>
            <a:rPr lang="de-DE" sz="1100" b="0" i="0" baseline="0">
              <a:solidFill>
                <a:schemeClr val="dk1"/>
              </a:solidFill>
              <a:effectLst/>
              <a:latin typeface="+mn-lt"/>
              <a:ea typeface="+mn-ea"/>
              <a:cs typeface="+mn-cs"/>
            </a:rPr>
            <a:t> </a:t>
          </a:r>
          <a:r>
            <a:rPr lang="de-DE" sz="1100" b="1" i="0" baseline="0">
              <a:solidFill>
                <a:schemeClr val="dk1"/>
              </a:solidFill>
              <a:effectLst/>
              <a:latin typeface="+mn-lt"/>
              <a:ea typeface="+mn-ea"/>
              <a:cs typeface="+mn-cs"/>
            </a:rPr>
            <a:t>des Jahresabschlusses </a:t>
          </a:r>
          <a:r>
            <a:rPr lang="de-DE" sz="1100" b="0" i="0" baseline="0">
              <a:solidFill>
                <a:schemeClr val="dk1"/>
              </a:solidFill>
              <a:effectLst/>
              <a:latin typeface="+mn-lt"/>
              <a:ea typeface="+mn-ea"/>
              <a:cs typeface="+mn-cs"/>
            </a:rPr>
            <a:t>zusammengefasst. Auch kleine Kapitalgesellschaften, Einzelunternehmen und Personengesellschaften stellen einen solchen Anlagespiegel häufig freiwillig auf. Daher betrachten Sie diese Aufgabe nicht als lästige Pflicht, sondern nutzen Sie dieses Instrument auch als Entscheidungshilfe zur Gestaltung der Fremdfinanzierung Ihres Unternehmens. Er vermittelt Ihnen eine gute Übersicht über die </a:t>
          </a:r>
          <a:r>
            <a:rPr lang="de-DE" sz="1100" b="0" i="0">
              <a:solidFill>
                <a:schemeClr val="dk1"/>
              </a:solidFill>
              <a:effectLst/>
              <a:latin typeface="+mn-lt"/>
              <a:ea typeface="+mn-ea"/>
              <a:cs typeface="+mn-cs"/>
            </a:rPr>
            <a:t>Liquiditätsabflüsse</a:t>
          </a:r>
          <a:r>
            <a:rPr lang="de-DE" sz="1100" b="0" i="0" baseline="0">
              <a:solidFill>
                <a:schemeClr val="dk1"/>
              </a:solidFill>
              <a:effectLst/>
              <a:latin typeface="+mn-lt"/>
              <a:ea typeface="+mn-ea"/>
              <a:cs typeface="+mn-cs"/>
            </a:rPr>
            <a:t> der folgenden Jahre, sodass Sie sofort erkennen können</a:t>
          </a:r>
          <a:r>
            <a:rPr lang="de-DE" sz="1100" b="0" i="0">
              <a:solidFill>
                <a:schemeClr val="dk1"/>
              </a:solidFill>
              <a:effectLst/>
              <a:latin typeface="+mn-lt"/>
              <a:ea typeface="+mn-ea"/>
              <a:cs typeface="+mn-cs"/>
            </a:rPr>
            <a:t>, welche Finanzierungsmittel zur Tilgung von Schulden wann benötigt werden. Zur Aufstellung Ihres Verbindlichkeitenspiegels gehen Sie wie folgt vor.</a:t>
          </a:r>
        </a:p>
        <a:p>
          <a:endParaRPr lang="de-DE" sz="1100" b="0" i="0">
            <a:solidFill>
              <a:schemeClr val="dk1"/>
            </a:solidFill>
            <a:effectLst/>
            <a:latin typeface="+mn-lt"/>
            <a:ea typeface="+mn-ea"/>
            <a:cs typeface="+mn-cs"/>
          </a:endParaRPr>
        </a:p>
        <a:p>
          <a:r>
            <a:rPr lang="de-DE" sz="1100" b="0" i="0">
              <a:solidFill>
                <a:schemeClr val="dk1"/>
              </a:solidFill>
              <a:effectLst/>
              <a:latin typeface="+mn-lt"/>
              <a:ea typeface="+mn-ea"/>
              <a:cs typeface="+mn-cs"/>
            </a:rPr>
            <a:t>Erfassen Sie im Zellbereich D13 bis D19 die Bezeichnungen Ihrer Verbindlichkeiten gegenüber Kreditinstituten. Den Stand des Vorjahres geben Sie in Spalte F, den Stand zum Abschlussstichtag in Spalte H und die Tilgung</a:t>
          </a:r>
          <a:r>
            <a:rPr lang="de-DE" sz="1100" b="0" i="0" baseline="0">
              <a:solidFill>
                <a:schemeClr val="dk1"/>
              </a:solidFill>
              <a:effectLst/>
              <a:latin typeface="+mn-lt"/>
              <a:ea typeface="+mn-ea"/>
              <a:cs typeface="+mn-cs"/>
            </a:rPr>
            <a:t> im Folgejahr in Spalte J ein. Die Tilgung in den darauffolgenden vier Jahren und die Resttilgung wird in den Spalten K und L automatisch berechnet. Sollte die Darlehen besichert sein, erfassen Sie die Art der Besicherung in Spalte N. Wenn Sie mehr als 3 Zeilen benötigen, klicken Sie auf das Gliederungssymbol ("+"-Zeichen) links neben der Bezeichnung "Verbindlichkeiten ggü. Kreditinstituten". Es werden dann weitere Eingabezeilen zur Verfügung gestellt. Wenn auch dies nicht ausreichen sollte, fügen Sie einfach weitere Zeilen ein.</a:t>
          </a:r>
        </a:p>
        <a:p>
          <a:endParaRPr lang="de-DE" sz="1100" b="0" i="0" baseline="0">
            <a:solidFill>
              <a:schemeClr val="dk1"/>
            </a:solidFill>
            <a:effectLst/>
            <a:latin typeface="+mn-lt"/>
            <a:ea typeface="+mn-ea"/>
            <a:cs typeface="+mn-cs"/>
          </a:endParaRPr>
        </a:p>
        <a:p>
          <a:r>
            <a:rPr lang="de-DE" sz="1100" b="0" i="0" baseline="0">
              <a:solidFill>
                <a:schemeClr val="dk1"/>
              </a:solidFill>
              <a:effectLst/>
              <a:latin typeface="+mn-lt"/>
              <a:ea typeface="+mn-ea"/>
              <a:cs typeface="+mn-cs"/>
            </a:rPr>
            <a:t>Gehen Sie entsprechend bei den </a:t>
          </a:r>
        </a:p>
        <a:p>
          <a:r>
            <a:rPr lang="de-DE" sz="1100" b="0" i="0" baseline="0">
              <a:solidFill>
                <a:schemeClr val="dk1"/>
              </a:solidFill>
              <a:effectLst/>
              <a:latin typeface="+mn-lt"/>
              <a:ea typeface="+mn-ea"/>
              <a:cs typeface="+mn-cs"/>
            </a:rPr>
            <a:t>- Verbindlichkeiten aus Lieferungen und Leistungen, </a:t>
          </a:r>
        </a:p>
        <a:p>
          <a:r>
            <a:rPr lang="de-DE" sz="1100" b="0" i="0" baseline="0">
              <a:solidFill>
                <a:schemeClr val="dk1"/>
              </a:solidFill>
              <a:effectLst/>
              <a:latin typeface="+mn-lt"/>
              <a:ea typeface="+mn-ea"/>
              <a:cs typeface="+mn-cs"/>
            </a:rPr>
            <a:t>- Verbindlichkeiten gegenüber Gesellschaftern und den </a:t>
          </a:r>
        </a:p>
        <a:p>
          <a:r>
            <a:rPr lang="de-DE" sz="1100" b="0" i="0" baseline="0">
              <a:solidFill>
                <a:schemeClr val="dk1"/>
              </a:solidFill>
              <a:effectLst/>
              <a:latin typeface="+mn-lt"/>
              <a:ea typeface="+mn-ea"/>
              <a:cs typeface="+mn-cs"/>
            </a:rPr>
            <a:t>- sonstigen Verbindlichkeiten </a:t>
          </a:r>
        </a:p>
        <a:p>
          <a:r>
            <a:rPr lang="de-DE" sz="1100" b="0" i="0" baseline="0">
              <a:solidFill>
                <a:schemeClr val="dk1"/>
              </a:solidFill>
              <a:effectLst/>
              <a:latin typeface="+mn-lt"/>
              <a:ea typeface="+mn-ea"/>
              <a:cs typeface="+mn-cs"/>
            </a:rPr>
            <a:t>vor. </a:t>
          </a:r>
        </a:p>
        <a:p>
          <a:endParaRPr lang="de-DE" sz="1100" b="0" i="0" baseline="0">
            <a:solidFill>
              <a:schemeClr val="dk1"/>
            </a:solidFill>
            <a:effectLst/>
            <a:latin typeface="+mn-lt"/>
            <a:ea typeface="+mn-ea"/>
            <a:cs typeface="+mn-cs"/>
          </a:endParaRPr>
        </a:p>
        <a:p>
          <a:r>
            <a:rPr lang="de-DE" sz="1100" b="0" i="0" baseline="0">
              <a:solidFill>
                <a:schemeClr val="dk1"/>
              </a:solidFill>
              <a:effectLst/>
              <a:latin typeface="+mn-lt"/>
              <a:ea typeface="+mn-ea"/>
              <a:cs typeface="+mn-cs"/>
            </a:rPr>
            <a:t>Sollte Ihnen bei der Eingabe der Tilgungen ein Fehler unterlaufen sein, wird dies in Spalte R angezeigt.</a:t>
          </a:r>
          <a:endParaRPr lang="de-DE" sz="1100" b="0" i="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19</xdr:row>
      <xdr:rowOff>0</xdr:rowOff>
    </xdr:from>
    <xdr:to>
      <xdr:col>12</xdr:col>
      <xdr:colOff>0</xdr:colOff>
      <xdr:row>19</xdr:row>
      <xdr:rowOff>0</xdr:rowOff>
    </xdr:to>
    <xdr:cxnSp macro="">
      <xdr:nvCxnSpPr>
        <xdr:cNvPr id="5" name="Gerader Verbinder 4">
          <a:extLst>
            <a:ext uri="{FF2B5EF4-FFF2-40B4-BE49-F238E27FC236}">
              <a16:creationId xmlns:a16="http://schemas.microsoft.com/office/drawing/2014/main" id="{6B91C8A5-CBE5-4F92-870E-3BC0C7FA9944}"/>
            </a:ext>
          </a:extLst>
        </xdr:cNvPr>
        <xdr:cNvCxnSpPr/>
      </xdr:nvCxnSpPr>
      <xdr:spPr>
        <a:xfrm>
          <a:off x="285750" y="3862917"/>
          <a:ext cx="8879417"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21</xdr:row>
      <xdr:rowOff>0</xdr:rowOff>
    </xdr:from>
    <xdr:to>
      <xdr:col>12</xdr:col>
      <xdr:colOff>0</xdr:colOff>
      <xdr:row>21</xdr:row>
      <xdr:rowOff>0</xdr:rowOff>
    </xdr:to>
    <xdr:cxnSp macro="">
      <xdr:nvCxnSpPr>
        <xdr:cNvPr id="6" name="Gerader Verbinder 5">
          <a:extLst>
            <a:ext uri="{FF2B5EF4-FFF2-40B4-BE49-F238E27FC236}">
              <a16:creationId xmlns:a16="http://schemas.microsoft.com/office/drawing/2014/main" id="{90123334-8EC1-4323-933D-CA0443A2E9D9}"/>
            </a:ext>
          </a:extLst>
        </xdr:cNvPr>
        <xdr:cNvCxnSpPr/>
      </xdr:nvCxnSpPr>
      <xdr:spPr>
        <a:xfrm>
          <a:off x="285750" y="4296833"/>
          <a:ext cx="8879417"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26</xdr:row>
      <xdr:rowOff>14817</xdr:rowOff>
    </xdr:from>
    <xdr:to>
      <xdr:col>12</xdr:col>
      <xdr:colOff>0</xdr:colOff>
      <xdr:row>26</xdr:row>
      <xdr:rowOff>14817</xdr:rowOff>
    </xdr:to>
    <xdr:cxnSp macro="">
      <xdr:nvCxnSpPr>
        <xdr:cNvPr id="7" name="Gerader Verbinder 6">
          <a:extLst>
            <a:ext uri="{FF2B5EF4-FFF2-40B4-BE49-F238E27FC236}">
              <a16:creationId xmlns:a16="http://schemas.microsoft.com/office/drawing/2014/main" id="{99E83C1D-767E-4388-9374-55E6C4639353}"/>
            </a:ext>
          </a:extLst>
        </xdr:cNvPr>
        <xdr:cNvCxnSpPr/>
      </xdr:nvCxnSpPr>
      <xdr:spPr>
        <a:xfrm>
          <a:off x="285750" y="5317067"/>
          <a:ext cx="8879417"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32</xdr:row>
      <xdr:rowOff>0</xdr:rowOff>
    </xdr:from>
    <xdr:to>
      <xdr:col>12</xdr:col>
      <xdr:colOff>0</xdr:colOff>
      <xdr:row>32</xdr:row>
      <xdr:rowOff>0</xdr:rowOff>
    </xdr:to>
    <xdr:cxnSp macro="">
      <xdr:nvCxnSpPr>
        <xdr:cNvPr id="8" name="Gerader Verbinder 7">
          <a:extLst>
            <a:ext uri="{FF2B5EF4-FFF2-40B4-BE49-F238E27FC236}">
              <a16:creationId xmlns:a16="http://schemas.microsoft.com/office/drawing/2014/main" id="{3738F34E-530B-49CE-BDE1-DAD3510D6C0D}"/>
            </a:ext>
          </a:extLst>
        </xdr:cNvPr>
        <xdr:cNvCxnSpPr/>
      </xdr:nvCxnSpPr>
      <xdr:spPr>
        <a:xfrm>
          <a:off x="285750" y="6498167"/>
          <a:ext cx="8879417"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20</xdr:row>
      <xdr:rowOff>12700</xdr:rowOff>
    </xdr:from>
    <xdr:to>
      <xdr:col>12</xdr:col>
      <xdr:colOff>0</xdr:colOff>
      <xdr:row>20</xdr:row>
      <xdr:rowOff>12700</xdr:rowOff>
    </xdr:to>
    <xdr:cxnSp macro="">
      <xdr:nvCxnSpPr>
        <xdr:cNvPr id="9" name="Gerader Verbinder 8">
          <a:extLst>
            <a:ext uri="{FF2B5EF4-FFF2-40B4-BE49-F238E27FC236}">
              <a16:creationId xmlns:a16="http://schemas.microsoft.com/office/drawing/2014/main" id="{35E5AF8D-3363-4ECC-A37F-E08EA88CE246}"/>
            </a:ext>
          </a:extLst>
        </xdr:cNvPr>
        <xdr:cNvCxnSpPr/>
      </xdr:nvCxnSpPr>
      <xdr:spPr>
        <a:xfrm>
          <a:off x="285750" y="4119033"/>
          <a:ext cx="8879417"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22</xdr:row>
      <xdr:rowOff>0</xdr:rowOff>
    </xdr:from>
    <xdr:to>
      <xdr:col>12</xdr:col>
      <xdr:colOff>0</xdr:colOff>
      <xdr:row>22</xdr:row>
      <xdr:rowOff>0</xdr:rowOff>
    </xdr:to>
    <xdr:cxnSp macro="">
      <xdr:nvCxnSpPr>
        <xdr:cNvPr id="10" name="Gerader Verbinder 9">
          <a:extLst>
            <a:ext uri="{FF2B5EF4-FFF2-40B4-BE49-F238E27FC236}">
              <a16:creationId xmlns:a16="http://schemas.microsoft.com/office/drawing/2014/main" id="{306549E5-7ECB-4435-8705-F85DE59E6493}"/>
            </a:ext>
          </a:extLst>
        </xdr:cNvPr>
        <xdr:cNvCxnSpPr/>
      </xdr:nvCxnSpPr>
      <xdr:spPr>
        <a:xfrm>
          <a:off x="285750" y="4540250"/>
          <a:ext cx="8879417"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27</xdr:row>
      <xdr:rowOff>4234</xdr:rowOff>
    </xdr:from>
    <xdr:to>
      <xdr:col>12</xdr:col>
      <xdr:colOff>0</xdr:colOff>
      <xdr:row>27</xdr:row>
      <xdr:rowOff>4234</xdr:rowOff>
    </xdr:to>
    <xdr:cxnSp macro="">
      <xdr:nvCxnSpPr>
        <xdr:cNvPr id="11" name="Gerader Verbinder 10">
          <a:extLst>
            <a:ext uri="{FF2B5EF4-FFF2-40B4-BE49-F238E27FC236}">
              <a16:creationId xmlns:a16="http://schemas.microsoft.com/office/drawing/2014/main" id="{AB14A118-01A4-4860-92F0-6634262E0783}"/>
            </a:ext>
          </a:extLst>
        </xdr:cNvPr>
        <xdr:cNvCxnSpPr/>
      </xdr:nvCxnSpPr>
      <xdr:spPr>
        <a:xfrm>
          <a:off x="285750" y="5549901"/>
          <a:ext cx="8879417"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33</xdr:row>
      <xdr:rowOff>0</xdr:rowOff>
    </xdr:from>
    <xdr:to>
      <xdr:col>12</xdr:col>
      <xdr:colOff>0</xdr:colOff>
      <xdr:row>33</xdr:row>
      <xdr:rowOff>0</xdr:rowOff>
    </xdr:to>
    <xdr:cxnSp macro="">
      <xdr:nvCxnSpPr>
        <xdr:cNvPr id="12" name="Gerader Verbinder 11">
          <a:extLst>
            <a:ext uri="{FF2B5EF4-FFF2-40B4-BE49-F238E27FC236}">
              <a16:creationId xmlns:a16="http://schemas.microsoft.com/office/drawing/2014/main" id="{CDD866C9-AAC8-4772-B4B9-FE6E3BC231FD}"/>
            </a:ext>
          </a:extLst>
        </xdr:cNvPr>
        <xdr:cNvCxnSpPr/>
      </xdr:nvCxnSpPr>
      <xdr:spPr>
        <a:xfrm>
          <a:off x="285750" y="6741583"/>
          <a:ext cx="8879417"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99A67-CE44-489B-ABE7-56856DA66654}">
  <sheetPr>
    <tabColor theme="9" tint="-0.249977111117893"/>
    <pageSetUpPr fitToPage="1"/>
  </sheetPr>
  <dimension ref="B1:K71"/>
  <sheetViews>
    <sheetView showGridLines="0" zoomScaleNormal="100" workbookViewId="0">
      <selection activeCell="G6" sqref="G6"/>
    </sheetView>
  </sheetViews>
  <sheetFormatPr baseColWidth="10" defaultRowHeight="14.5" x14ac:dyDescent="0.35"/>
  <cols>
    <col min="1" max="1" width="2" customWidth="1"/>
    <col min="2" max="2" width="2.90625" customWidth="1"/>
    <col min="7" max="7" width="17.54296875" bestFit="1" customWidth="1"/>
    <col min="11" max="11" width="2.36328125" customWidth="1"/>
  </cols>
  <sheetData>
    <row r="1" spans="2:11" ht="15" thickBot="1" x14ac:dyDescent="0.4"/>
    <row r="2" spans="2:11" ht="21.5" thickBot="1" x14ac:dyDescent="0.55000000000000004">
      <c r="B2" s="12" t="s">
        <v>16</v>
      </c>
      <c r="C2" s="13"/>
      <c r="D2" s="13"/>
      <c r="E2" s="13"/>
      <c r="F2" s="13"/>
      <c r="G2" s="13"/>
      <c r="H2" s="13"/>
      <c r="I2" s="13"/>
      <c r="J2" s="13"/>
      <c r="K2" s="14"/>
    </row>
    <row r="3" spans="2:11" x14ac:dyDescent="0.35">
      <c r="B3" s="4"/>
      <c r="K3" s="5"/>
    </row>
    <row r="4" spans="2:11" ht="18.5" x14ac:dyDescent="0.45">
      <c r="B4" s="4"/>
      <c r="C4" s="15" t="s">
        <v>10</v>
      </c>
      <c r="D4" s="16"/>
      <c r="E4" s="16"/>
      <c r="F4" s="16"/>
      <c r="G4" s="16"/>
      <c r="H4" s="16"/>
      <c r="I4" s="16"/>
      <c r="J4" s="16"/>
      <c r="K4" s="5"/>
    </row>
    <row r="5" spans="2:11" x14ac:dyDescent="0.35">
      <c r="B5" s="4"/>
      <c r="K5" s="5"/>
    </row>
    <row r="6" spans="2:11" x14ac:dyDescent="0.35">
      <c r="B6" s="4"/>
      <c r="C6" t="s">
        <v>11</v>
      </c>
      <c r="G6" s="9" t="s">
        <v>13</v>
      </c>
      <c r="K6" s="5"/>
    </row>
    <row r="7" spans="2:11" x14ac:dyDescent="0.35">
      <c r="B7" s="4"/>
      <c r="C7" t="s">
        <v>12</v>
      </c>
      <c r="G7" s="10" t="s">
        <v>14</v>
      </c>
      <c r="K7" s="5"/>
    </row>
    <row r="8" spans="2:11" x14ac:dyDescent="0.35">
      <c r="B8" s="4"/>
      <c r="K8" s="5"/>
    </row>
    <row r="9" spans="2:11" x14ac:dyDescent="0.35">
      <c r="B9" s="4"/>
      <c r="K9" s="5"/>
    </row>
    <row r="10" spans="2:11" x14ac:dyDescent="0.35">
      <c r="B10" s="4"/>
      <c r="K10" s="5"/>
    </row>
    <row r="11" spans="2:11" x14ac:dyDescent="0.35">
      <c r="B11" s="4"/>
      <c r="K11" s="5"/>
    </row>
    <row r="12" spans="2:11" x14ac:dyDescent="0.35">
      <c r="B12" s="4"/>
      <c r="K12" s="5"/>
    </row>
    <row r="13" spans="2:11" x14ac:dyDescent="0.35">
      <c r="B13" s="4"/>
      <c r="K13" s="5"/>
    </row>
    <row r="14" spans="2:11" x14ac:dyDescent="0.35">
      <c r="B14" s="4"/>
      <c r="K14" s="5"/>
    </row>
    <row r="15" spans="2:11" x14ac:dyDescent="0.35">
      <c r="B15" s="4"/>
      <c r="K15" s="5"/>
    </row>
    <row r="16" spans="2:11" x14ac:dyDescent="0.35">
      <c r="B16" s="4"/>
      <c r="K16" s="5"/>
    </row>
    <row r="17" spans="2:11" x14ac:dyDescent="0.35">
      <c r="B17" s="4"/>
      <c r="K17" s="5"/>
    </row>
    <row r="18" spans="2:11" x14ac:dyDescent="0.35">
      <c r="B18" s="4"/>
      <c r="K18" s="5"/>
    </row>
    <row r="19" spans="2:11" ht="18.5" x14ac:dyDescent="0.45">
      <c r="B19" s="4"/>
      <c r="C19" s="15" t="s">
        <v>15</v>
      </c>
      <c r="D19" s="16"/>
      <c r="E19" s="16"/>
      <c r="F19" s="16"/>
      <c r="G19" s="16"/>
      <c r="H19" s="16"/>
      <c r="I19" s="16"/>
      <c r="J19" s="16"/>
      <c r="K19" s="5"/>
    </row>
    <row r="20" spans="2:11" x14ac:dyDescent="0.35">
      <c r="B20" s="4"/>
      <c r="K20" s="5"/>
    </row>
    <row r="21" spans="2:11" x14ac:dyDescent="0.35">
      <c r="B21" s="4"/>
      <c r="C21" s="17" t="s">
        <v>40</v>
      </c>
      <c r="D21" s="17"/>
      <c r="E21" s="17"/>
      <c r="F21" s="17"/>
      <c r="K21" s="5"/>
    </row>
    <row r="22" spans="2:11" x14ac:dyDescent="0.35">
      <c r="B22" s="4"/>
      <c r="K22" s="5"/>
    </row>
    <row r="23" spans="2:11" x14ac:dyDescent="0.35">
      <c r="B23" s="4"/>
      <c r="K23" s="5"/>
    </row>
    <row r="24" spans="2:11" x14ac:dyDescent="0.35">
      <c r="B24" s="4"/>
      <c r="K24" s="5"/>
    </row>
    <row r="25" spans="2:11" x14ac:dyDescent="0.35">
      <c r="B25" s="4"/>
      <c r="K25" s="5"/>
    </row>
    <row r="26" spans="2:11" x14ac:dyDescent="0.35">
      <c r="B26" s="4"/>
      <c r="K26" s="5"/>
    </row>
    <row r="27" spans="2:11" x14ac:dyDescent="0.35">
      <c r="B27" s="4"/>
      <c r="K27" s="5"/>
    </row>
    <row r="28" spans="2:11" x14ac:dyDescent="0.35">
      <c r="B28" s="4"/>
      <c r="K28" s="5"/>
    </row>
    <row r="29" spans="2:11" x14ac:dyDescent="0.35">
      <c r="B29" s="4"/>
      <c r="K29" s="5"/>
    </row>
    <row r="30" spans="2:11" x14ac:dyDescent="0.35">
      <c r="B30" s="4"/>
      <c r="K30" s="5"/>
    </row>
    <row r="31" spans="2:11" x14ac:dyDescent="0.35">
      <c r="B31" s="4"/>
      <c r="K31" s="5"/>
    </row>
    <row r="32" spans="2:11" x14ac:dyDescent="0.35">
      <c r="B32" s="4"/>
      <c r="K32" s="5"/>
    </row>
    <row r="33" spans="2:11" x14ac:dyDescent="0.35">
      <c r="B33" s="4"/>
      <c r="K33" s="5"/>
    </row>
    <row r="34" spans="2:11" x14ac:dyDescent="0.35">
      <c r="B34" s="4"/>
      <c r="K34" s="5"/>
    </row>
    <row r="35" spans="2:11" x14ac:dyDescent="0.35">
      <c r="B35" s="4"/>
      <c r="K35" s="5"/>
    </row>
    <row r="36" spans="2:11" x14ac:dyDescent="0.35">
      <c r="B36" s="4"/>
      <c r="K36" s="5"/>
    </row>
    <row r="37" spans="2:11" x14ac:dyDescent="0.35">
      <c r="B37" s="4"/>
      <c r="K37" s="5"/>
    </row>
    <row r="38" spans="2:11" x14ac:dyDescent="0.35">
      <c r="B38" s="4"/>
      <c r="K38" s="5"/>
    </row>
    <row r="39" spans="2:11" x14ac:dyDescent="0.35">
      <c r="B39" s="4"/>
      <c r="K39" s="5"/>
    </row>
    <row r="40" spans="2:11" x14ac:dyDescent="0.35">
      <c r="B40" s="4"/>
      <c r="K40" s="5"/>
    </row>
    <row r="41" spans="2:11" x14ac:dyDescent="0.35">
      <c r="B41" s="4"/>
      <c r="K41" s="5"/>
    </row>
    <row r="42" spans="2:11" x14ac:dyDescent="0.35">
      <c r="B42" s="4"/>
      <c r="K42" s="5"/>
    </row>
    <row r="43" spans="2:11" x14ac:dyDescent="0.35">
      <c r="B43" s="4"/>
      <c r="K43" s="5"/>
    </row>
    <row r="44" spans="2:11" x14ac:dyDescent="0.35">
      <c r="B44" s="4"/>
      <c r="K44" s="5"/>
    </row>
    <row r="45" spans="2:11" x14ac:dyDescent="0.35">
      <c r="B45" s="4"/>
      <c r="K45" s="5"/>
    </row>
    <row r="46" spans="2:11" x14ac:dyDescent="0.35">
      <c r="B46" s="4"/>
      <c r="K46" s="5"/>
    </row>
    <row r="47" spans="2:11" x14ac:dyDescent="0.35">
      <c r="B47" s="4"/>
      <c r="K47" s="5"/>
    </row>
    <row r="48" spans="2:11" x14ac:dyDescent="0.35">
      <c r="B48" s="4"/>
      <c r="K48" s="5"/>
    </row>
    <row r="49" spans="2:11" x14ac:dyDescent="0.35">
      <c r="B49" s="4"/>
      <c r="K49" s="5"/>
    </row>
    <row r="50" spans="2:11" x14ac:dyDescent="0.35">
      <c r="B50" s="4"/>
      <c r="K50" s="5"/>
    </row>
    <row r="51" spans="2:11" x14ac:dyDescent="0.35">
      <c r="B51" s="4"/>
      <c r="K51" s="5"/>
    </row>
    <row r="52" spans="2:11" ht="9" customHeight="1" x14ac:dyDescent="0.35">
      <c r="B52" s="4"/>
      <c r="K52" s="5"/>
    </row>
    <row r="53" spans="2:11" x14ac:dyDescent="0.35">
      <c r="B53" s="4"/>
      <c r="K53" s="5"/>
    </row>
    <row r="54" spans="2:11" x14ac:dyDescent="0.35">
      <c r="B54" s="4"/>
      <c r="K54" s="5"/>
    </row>
    <row r="55" spans="2:11" x14ac:dyDescent="0.35">
      <c r="B55" s="4"/>
      <c r="K55" s="5"/>
    </row>
    <row r="56" spans="2:11" hidden="1" x14ac:dyDescent="0.35">
      <c r="B56" s="4"/>
      <c r="K56" s="5"/>
    </row>
    <row r="57" spans="2:11" hidden="1" x14ac:dyDescent="0.35">
      <c r="B57" s="4"/>
      <c r="K57" s="5"/>
    </row>
    <row r="58" spans="2:11" hidden="1" x14ac:dyDescent="0.35">
      <c r="B58" s="4"/>
      <c r="K58" s="5"/>
    </row>
    <row r="59" spans="2:11" hidden="1" x14ac:dyDescent="0.35">
      <c r="B59" s="4"/>
      <c r="K59" s="5"/>
    </row>
    <row r="60" spans="2:11" hidden="1" x14ac:dyDescent="0.35">
      <c r="B60" s="4"/>
      <c r="K60" s="5"/>
    </row>
    <row r="61" spans="2:11" hidden="1" x14ac:dyDescent="0.35">
      <c r="B61" s="4"/>
      <c r="K61" s="5"/>
    </row>
    <row r="62" spans="2:11" hidden="1" x14ac:dyDescent="0.35">
      <c r="B62" s="4"/>
      <c r="K62" s="5"/>
    </row>
    <row r="63" spans="2:11" hidden="1" x14ac:dyDescent="0.35">
      <c r="B63" s="4"/>
      <c r="K63" s="5"/>
    </row>
    <row r="64" spans="2:11" hidden="1" x14ac:dyDescent="0.35">
      <c r="B64" s="4"/>
      <c r="K64" s="5"/>
    </row>
    <row r="65" spans="2:11" x14ac:dyDescent="0.35">
      <c r="B65" s="4"/>
      <c r="K65" s="5"/>
    </row>
    <row r="66" spans="2:11" hidden="1" x14ac:dyDescent="0.35">
      <c r="B66" s="4"/>
      <c r="K66" s="5"/>
    </row>
    <row r="67" spans="2:11" ht="15" thickBot="1" x14ac:dyDescent="0.4">
      <c r="B67" s="6"/>
      <c r="C67" s="7"/>
      <c r="D67" s="7"/>
      <c r="E67" s="7"/>
      <c r="F67" s="7"/>
      <c r="G67" s="7"/>
      <c r="H67" s="7"/>
      <c r="I67" s="7"/>
      <c r="J67" s="7"/>
      <c r="K67" s="8"/>
    </row>
    <row r="68" spans="2:11" ht="8.25" customHeight="1" x14ac:dyDescent="0.35"/>
    <row r="69" spans="2:11" x14ac:dyDescent="0.35">
      <c r="B69" s="11" t="s">
        <v>17</v>
      </c>
    </row>
    <row r="70" spans="2:11" x14ac:dyDescent="0.35">
      <c r="B70" s="11" t="s">
        <v>18</v>
      </c>
    </row>
    <row r="71" spans="2:11" x14ac:dyDescent="0.35">
      <c r="B71" s="11" t="s">
        <v>19</v>
      </c>
    </row>
  </sheetData>
  <printOptions horizontalCentered="1"/>
  <pageMargins left="0.39370078740157483" right="0.39370078740157483" top="0.59055118110236227" bottom="0.59055118110236227" header="0.31496062992125984" footer="0.31496062992125984"/>
  <pageSetup paperSize="9" scale="9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3C313-CEAA-412F-BC50-79CEC17EF95C}">
  <sheetPr>
    <tabColor theme="7" tint="0.39997558519241921"/>
    <pageSetUpPr fitToPage="1"/>
  </sheetPr>
  <dimension ref="B1:AB45"/>
  <sheetViews>
    <sheetView showGridLines="0" tabSelected="1" zoomScale="90" zoomScaleNormal="90" workbookViewId="0">
      <selection activeCell="F4" sqref="F4:K4"/>
    </sheetView>
  </sheetViews>
  <sheetFormatPr baseColWidth="10" defaultRowHeight="14.5" outlineLevelRow="1" x14ac:dyDescent="0.35"/>
  <cols>
    <col min="1" max="1" width="1.6328125" customWidth="1"/>
    <col min="2" max="2" width="0.90625" customWidth="1"/>
    <col min="3" max="3" width="1.6328125" customWidth="1"/>
    <col min="4" max="4" width="49.36328125" customWidth="1"/>
    <col min="5" max="5" width="1.54296875" customWidth="1"/>
    <col min="6" max="6" width="16.6328125" customWidth="1"/>
    <col min="7" max="7" width="1.54296875" customWidth="1"/>
    <col min="8" max="8" width="16.6328125" customWidth="1"/>
    <col min="9" max="9" width="1.54296875" customWidth="1"/>
    <col min="10" max="12" width="16.6328125" customWidth="1"/>
    <col min="13" max="13" width="1.54296875" customWidth="1"/>
    <col min="14" max="14" width="43.90625" customWidth="1"/>
    <col min="15" max="15" width="1.90625" customWidth="1"/>
    <col min="16" max="16" width="1.08984375" customWidth="1"/>
    <col min="18" max="18" width="13.453125" bestFit="1" customWidth="1"/>
    <col min="19" max="21" width="11.54296875" hidden="1" customWidth="1"/>
    <col min="22" max="23" width="2" hidden="1" customWidth="1"/>
    <col min="24" max="28" width="11.54296875" hidden="1" customWidth="1"/>
    <col min="29" max="30" width="11.54296875" customWidth="1"/>
    <col min="31" max="32" width="11.453125" customWidth="1"/>
  </cols>
  <sheetData>
    <row r="1" spans="2:25" ht="15" thickBot="1" x14ac:dyDescent="0.4"/>
    <row r="2" spans="2:25" ht="19" thickBot="1" x14ac:dyDescent="0.5">
      <c r="B2" s="45" t="str">
        <f>X6</f>
        <v>Verbindlichkeitenspiegel der Schmidt KG zum 31.12.2022</v>
      </c>
      <c r="C2" s="46"/>
      <c r="D2" s="46"/>
      <c r="E2" s="46"/>
      <c r="F2" s="46"/>
      <c r="G2" s="46"/>
      <c r="H2" s="46"/>
      <c r="I2" s="46"/>
      <c r="J2" s="46"/>
      <c r="K2" s="46"/>
      <c r="L2" s="46"/>
      <c r="M2" s="46"/>
      <c r="N2" s="46"/>
      <c r="O2" s="46"/>
      <c r="P2" s="47"/>
    </row>
    <row r="3" spans="2:25" x14ac:dyDescent="0.35">
      <c r="B3" s="4"/>
      <c r="P3" s="5"/>
    </row>
    <row r="4" spans="2:25" x14ac:dyDescent="0.35">
      <c r="B4" s="4"/>
      <c r="D4" s="41" t="s">
        <v>0</v>
      </c>
      <c r="F4" s="48" t="s">
        <v>21</v>
      </c>
      <c r="G4" s="49"/>
      <c r="H4" s="49"/>
      <c r="I4" s="49"/>
      <c r="J4" s="49"/>
      <c r="K4" s="50"/>
      <c r="P4" s="5"/>
      <c r="U4" s="1">
        <f>+IF(F4="",0,1)</f>
        <v>1</v>
      </c>
      <c r="X4" t="s">
        <v>8</v>
      </c>
      <c r="Y4" t="s">
        <v>9</v>
      </c>
    </row>
    <row r="5" spans="2:25" x14ac:dyDescent="0.35">
      <c r="B5" s="4"/>
      <c r="D5" s="41" t="s">
        <v>20</v>
      </c>
      <c r="F5" s="26">
        <v>44926</v>
      </c>
      <c r="H5" s="18"/>
      <c r="J5" s="18"/>
      <c r="K5" s="18"/>
      <c r="P5" s="5"/>
      <c r="S5">
        <f ca="1">+IF(ISNUMBER(F5),YEAR(F5),YEAR(TODAY())-1)</f>
        <v>2022</v>
      </c>
      <c r="T5" t="str">
        <f ca="1">+"31.12."&amp;S5</f>
        <v>31.12.2022</v>
      </c>
      <c r="U5" s="1">
        <f>+IF(ISNUMBER(F5),1,0)</f>
        <v>1</v>
      </c>
      <c r="X5" s="2" t="str">
        <f>IF(ISNUMBER(F5),DAY(F5)&amp;"."&amp;MONTH(F5)&amp;"."&amp;YEAR(F5),"")</f>
        <v>31.12.2022</v>
      </c>
      <c r="Y5" s="2" t="str">
        <f>IF(ISNUMBER(F5),DAY(F5)&amp;"."&amp;MONTH(F5)&amp;"."&amp;YEAR(F5)-1,"")</f>
        <v>31.12.2021</v>
      </c>
    </row>
    <row r="6" spans="2:25" x14ac:dyDescent="0.35">
      <c r="B6" s="4"/>
      <c r="P6" s="5"/>
      <c r="S6">
        <f ca="1">+S5-1</f>
        <v>2021</v>
      </c>
      <c r="T6" t="str">
        <f ca="1">+"01.01."&amp;S5</f>
        <v>01.01.2022</v>
      </c>
      <c r="U6" s="2">
        <f>+SUM(U4:U5)</f>
        <v>2</v>
      </c>
      <c r="V6" s="1">
        <v>2</v>
      </c>
      <c r="W6" s="2">
        <f>+IF(U6=V6,1,0)</f>
        <v>1</v>
      </c>
      <c r="X6" s="2" t="str">
        <f>+IF(W6=1,"Verbindlichkeitenspiegel der "&amp;F4&amp;" zum "&amp;X5,"Verbindlichkeitenspiegel")</f>
        <v>Verbindlichkeitenspiegel der Schmidt KG zum 31.12.2022</v>
      </c>
    </row>
    <row r="7" spans="2:25" x14ac:dyDescent="0.35">
      <c r="B7" s="4"/>
      <c r="P7" s="5"/>
      <c r="T7" t="str">
        <f ca="1">+"31.12."&amp;S6</f>
        <v>31.12.2021</v>
      </c>
    </row>
    <row r="8" spans="2:25" ht="18.5" x14ac:dyDescent="0.45">
      <c r="B8" s="4"/>
      <c r="D8" s="25" t="str">
        <f>+X6</f>
        <v>Verbindlichkeitenspiegel der Schmidt KG zum 31.12.2022</v>
      </c>
      <c r="P8" s="5"/>
    </row>
    <row r="9" spans="2:25" ht="24.75" customHeight="1" x14ac:dyDescent="0.35">
      <c r="B9" s="4"/>
      <c r="D9" s="21"/>
      <c r="P9" s="5"/>
    </row>
    <row r="10" spans="2:25" s="18" customFormat="1" x14ac:dyDescent="0.35">
      <c r="B10" s="19"/>
      <c r="D10" s="44" t="s">
        <v>32</v>
      </c>
      <c r="F10" s="24" t="s">
        <v>25</v>
      </c>
      <c r="H10" s="24" t="s">
        <v>25</v>
      </c>
      <c r="J10" s="24" t="s">
        <v>26</v>
      </c>
      <c r="K10" s="24" t="s">
        <v>26</v>
      </c>
      <c r="L10" s="24" t="s">
        <v>26</v>
      </c>
      <c r="N10" s="18" t="s">
        <v>33</v>
      </c>
      <c r="P10" s="20"/>
    </row>
    <row r="11" spans="2:25" s="18" customFormat="1" ht="15" customHeight="1" x14ac:dyDescent="0.35">
      <c r="B11" s="19"/>
      <c r="D11" s="44"/>
      <c r="F11" s="24" t="str">
        <f ca="1">+T7</f>
        <v>31.12.2021</v>
      </c>
      <c r="H11" s="24" t="str">
        <f ca="1">+T5</f>
        <v>31.12.2022</v>
      </c>
      <c r="J11" s="24">
        <f ca="1">+S5+1</f>
        <v>2023</v>
      </c>
      <c r="K11" s="24" t="str">
        <f ca="1">+J11+1&amp;" - "&amp;J11+4</f>
        <v>2024 - 2027</v>
      </c>
      <c r="L11" s="24" t="str">
        <f ca="1">+"ab "&amp;J11+5</f>
        <v>ab 2028</v>
      </c>
      <c r="P11" s="20"/>
      <c r="T11" s="18">
        <f ca="1">+YEAR(TODAY())-5</f>
        <v>2018</v>
      </c>
    </row>
    <row r="12" spans="2:25" s="18" customFormat="1" ht="15" customHeight="1" x14ac:dyDescent="0.35">
      <c r="B12" s="19"/>
      <c r="C12"/>
      <c r="E12"/>
      <c r="F12" s="27"/>
      <c r="H12" s="28"/>
      <c r="J12" s="28"/>
      <c r="K12" s="28"/>
      <c r="L12" s="28"/>
      <c r="N12"/>
      <c r="O12"/>
      <c r="P12" s="20"/>
      <c r="T12"/>
    </row>
    <row r="13" spans="2:25" ht="15" customHeight="1" x14ac:dyDescent="0.35">
      <c r="B13" s="4"/>
      <c r="D13" s="23" t="s">
        <v>22</v>
      </c>
      <c r="F13" s="29">
        <v>2750000</v>
      </c>
      <c r="G13" s="18"/>
      <c r="H13" s="29">
        <v>2500000</v>
      </c>
      <c r="I13" s="18"/>
      <c r="J13" s="29">
        <v>250000</v>
      </c>
      <c r="K13" s="30">
        <f t="shared" ref="K13:K15" si="0">+IF(ISNUMBER(J13),IF(4*J13&gt;=H13,H13-J13,4*J13),"")</f>
        <v>1000000</v>
      </c>
      <c r="L13" s="30">
        <f>+IF(AND(ISNUMBER(J13),ISNUMBER(K13)),H13-J13-K13,"")</f>
        <v>1250000</v>
      </c>
      <c r="M13" s="18"/>
      <c r="N13" s="42" t="s">
        <v>34</v>
      </c>
      <c r="P13" s="5"/>
      <c r="R13" s="39" t="str">
        <f t="shared" ref="R13:R20" si="1">IF(J13&gt;H13,"Eingabefehler",IF(ISNUMBER(H13),IF(H13-J13-K13-L13=0,"","Eingabefehler"),""))</f>
        <v/>
      </c>
      <c r="T13">
        <f ca="1">+T11+1</f>
        <v>2019</v>
      </c>
    </row>
    <row r="14" spans="2:25" ht="15" customHeight="1" x14ac:dyDescent="0.35">
      <c r="B14" s="4"/>
      <c r="D14" s="23" t="s">
        <v>23</v>
      </c>
      <c r="F14" s="29">
        <v>3862356</v>
      </c>
      <c r="G14" s="18"/>
      <c r="H14" s="29">
        <v>3562356</v>
      </c>
      <c r="I14" s="18"/>
      <c r="J14" s="29">
        <v>300000</v>
      </c>
      <c r="K14" s="30">
        <f t="shared" si="0"/>
        <v>1200000</v>
      </c>
      <c r="L14" s="30">
        <f t="shared" ref="L14:L19" si="2">+IF(AND(ISNUMBER(J14),ISNUMBER(K14)),H14-J14-K14,"")</f>
        <v>2062356</v>
      </c>
      <c r="M14" s="18"/>
      <c r="N14" s="42" t="s">
        <v>36</v>
      </c>
      <c r="P14" s="5"/>
      <c r="R14" s="39" t="str">
        <f t="shared" si="1"/>
        <v/>
      </c>
      <c r="T14">
        <f t="shared" ref="T14:T16" ca="1" si="3">+T13+1</f>
        <v>2020</v>
      </c>
    </row>
    <row r="15" spans="2:25" ht="15" customHeight="1" x14ac:dyDescent="0.35">
      <c r="B15" s="4"/>
      <c r="D15" s="23" t="s">
        <v>24</v>
      </c>
      <c r="F15" s="29">
        <v>65000</v>
      </c>
      <c r="G15" s="18"/>
      <c r="H15" s="29">
        <v>50000</v>
      </c>
      <c r="I15" s="18"/>
      <c r="J15" s="29">
        <v>15000</v>
      </c>
      <c r="K15" s="30">
        <f t="shared" si="0"/>
        <v>35000</v>
      </c>
      <c r="L15" s="30">
        <f t="shared" si="2"/>
        <v>0</v>
      </c>
      <c r="M15" s="18"/>
      <c r="N15" s="42" t="s">
        <v>35</v>
      </c>
      <c r="P15" s="5"/>
      <c r="R15" s="39" t="str">
        <f t="shared" si="1"/>
        <v/>
      </c>
      <c r="T15">
        <f t="shared" ca="1" si="3"/>
        <v>2021</v>
      </c>
    </row>
    <row r="16" spans="2:25" ht="15" hidden="1" customHeight="1" outlineLevel="1" x14ac:dyDescent="0.35">
      <c r="B16" s="4"/>
      <c r="D16" s="22"/>
      <c r="F16" s="29"/>
      <c r="G16" s="18"/>
      <c r="H16" s="29"/>
      <c r="I16" s="18"/>
      <c r="J16" s="29"/>
      <c r="K16" s="30" t="str">
        <f t="shared" ref="K16:K19" si="4">+IF(ISNUMBER(J16),IF(4*J16&gt;J16,4*J16,J16),"")</f>
        <v/>
      </c>
      <c r="L16" s="30" t="str">
        <f t="shared" si="2"/>
        <v/>
      </c>
      <c r="M16" s="18"/>
      <c r="N16" s="42"/>
      <c r="P16" s="5"/>
      <c r="R16" s="39" t="str">
        <f t="shared" si="1"/>
        <v/>
      </c>
      <c r="T16">
        <f t="shared" ca="1" si="3"/>
        <v>2022</v>
      </c>
    </row>
    <row r="17" spans="2:18" ht="15" hidden="1" customHeight="1" outlineLevel="1" x14ac:dyDescent="0.35">
      <c r="B17" s="4"/>
      <c r="D17" s="22"/>
      <c r="F17" s="29"/>
      <c r="G17" s="18"/>
      <c r="H17" s="29"/>
      <c r="I17" s="18"/>
      <c r="J17" s="29"/>
      <c r="K17" s="30" t="str">
        <f t="shared" si="4"/>
        <v/>
      </c>
      <c r="L17" s="30" t="str">
        <f t="shared" si="2"/>
        <v/>
      </c>
      <c r="M17" s="18"/>
      <c r="N17" s="42"/>
      <c r="P17" s="5"/>
      <c r="R17" s="39" t="str">
        <f t="shared" si="1"/>
        <v/>
      </c>
    </row>
    <row r="18" spans="2:18" s="18" customFormat="1" ht="15" hidden="1" customHeight="1" outlineLevel="1" x14ac:dyDescent="0.35">
      <c r="B18" s="19"/>
      <c r="D18"/>
      <c r="E18"/>
      <c r="F18" s="29"/>
      <c r="H18" s="29"/>
      <c r="J18" s="29"/>
      <c r="K18" s="30" t="str">
        <f t="shared" si="4"/>
        <v/>
      </c>
      <c r="L18" s="30" t="str">
        <f t="shared" si="2"/>
        <v/>
      </c>
      <c r="N18" s="42"/>
      <c r="P18" s="20"/>
      <c r="R18" s="39" t="str">
        <f t="shared" si="1"/>
        <v/>
      </c>
    </row>
    <row r="19" spans="2:18" ht="15" hidden="1" customHeight="1" outlineLevel="1" x14ac:dyDescent="0.35">
      <c r="B19" s="4"/>
      <c r="F19" s="29"/>
      <c r="G19" s="18"/>
      <c r="H19" s="29"/>
      <c r="I19" s="18"/>
      <c r="J19" s="29"/>
      <c r="K19" s="30" t="str">
        <f t="shared" si="4"/>
        <v/>
      </c>
      <c r="L19" s="30" t="str">
        <f t="shared" si="2"/>
        <v/>
      </c>
      <c r="M19" s="18"/>
      <c r="N19" s="42"/>
      <c r="P19" s="5"/>
      <c r="R19" s="39" t="str">
        <f t="shared" si="1"/>
        <v/>
      </c>
    </row>
    <row r="20" spans="2:18" s="37" customFormat="1" ht="20.149999999999999" customHeight="1" collapsed="1" x14ac:dyDescent="0.35">
      <c r="B20" s="36"/>
      <c r="D20" s="34" t="s">
        <v>27</v>
      </c>
      <c r="E20" s="34"/>
      <c r="F20" s="32">
        <f>+SUM(F13:F19)</f>
        <v>6677356</v>
      </c>
      <c r="G20" s="34"/>
      <c r="H20" s="32">
        <f>+SUM(H13:H19)</f>
        <v>6112356</v>
      </c>
      <c r="I20" s="34"/>
      <c r="J20" s="32">
        <f t="shared" ref="J20:L20" si="5">+SUM(J13:J19)</f>
        <v>565000</v>
      </c>
      <c r="K20" s="32">
        <f t="shared" si="5"/>
        <v>2235000</v>
      </c>
      <c r="L20" s="32">
        <f t="shared" si="5"/>
        <v>3312356</v>
      </c>
      <c r="M20" s="34"/>
      <c r="P20" s="38"/>
      <c r="R20" s="39" t="str">
        <f t="shared" si="1"/>
        <v/>
      </c>
    </row>
    <row r="21" spans="2:18" ht="15" customHeight="1" x14ac:dyDescent="0.35">
      <c r="B21" s="4"/>
      <c r="F21" s="28"/>
      <c r="H21" s="28"/>
      <c r="J21" s="28"/>
      <c r="K21" s="28"/>
      <c r="L21" s="28"/>
      <c r="P21" s="5"/>
      <c r="R21" s="40"/>
    </row>
    <row r="22" spans="2:18" s="34" customFormat="1" ht="20.149999999999999" customHeight="1" x14ac:dyDescent="0.35">
      <c r="B22" s="33"/>
      <c r="D22" s="34" t="s">
        <v>28</v>
      </c>
      <c r="F22" s="31">
        <v>1236580</v>
      </c>
      <c r="H22" s="31">
        <v>1546895</v>
      </c>
      <c r="J22" s="31">
        <f>+H22</f>
        <v>1546895</v>
      </c>
      <c r="K22" s="32">
        <f>+IF(ISNUMBER(J22),IF(4*J22&gt;=H22,H22-J22,4*J22),"")</f>
        <v>0</v>
      </c>
      <c r="L22" s="32">
        <f>+IF(AND(ISNUMBER(J22),ISNUMBER(K22)),H22-J22-K22,"")</f>
        <v>0</v>
      </c>
      <c r="N22" s="43" t="s">
        <v>41</v>
      </c>
      <c r="P22" s="35"/>
      <c r="R22" s="39" t="str">
        <f>IF(J22&gt;H22,"Eingabefehler",IF(ISNUMBER(H22),IF(H22-J22-K22-L22=0,"","Eingabefehler"),""))</f>
        <v/>
      </c>
    </row>
    <row r="23" spans="2:18" ht="15" customHeight="1" x14ac:dyDescent="0.35">
      <c r="B23" s="4"/>
      <c r="F23" s="28"/>
      <c r="H23" s="28"/>
      <c r="J23" s="28"/>
      <c r="K23" s="28"/>
      <c r="L23" s="28"/>
      <c r="P23" s="5"/>
      <c r="R23" s="40"/>
    </row>
    <row r="24" spans="2:18" ht="15" customHeight="1" x14ac:dyDescent="0.35">
      <c r="B24" s="4"/>
      <c r="D24" t="s">
        <v>37</v>
      </c>
      <c r="F24" s="29">
        <v>150000</v>
      </c>
      <c r="G24" s="18"/>
      <c r="H24" s="29">
        <v>125000</v>
      </c>
      <c r="I24" s="18"/>
      <c r="J24" s="29">
        <v>25000</v>
      </c>
      <c r="K24" s="30">
        <f t="shared" ref="K24:K26" si="6">+IF(ISNUMBER(J24),IF(4*J24&gt;=H24,H24-J24,4*J24),"")</f>
        <v>100000</v>
      </c>
      <c r="L24" s="30">
        <f t="shared" ref="L24:L26" si="7">+IF(AND(ISNUMBER(J24),ISNUMBER(K24)),H24-J24-K24,"")</f>
        <v>0</v>
      </c>
      <c r="M24" s="18"/>
      <c r="N24" s="42"/>
      <c r="P24" s="5"/>
      <c r="R24" s="39" t="str">
        <f t="shared" ref="R24:R27" si="8">IF(J24&gt;H24,"Eingabefehler",IF(ISNUMBER(H24),IF(H24-J24-K24-L24=0,"","Eingabefehler"),""))</f>
        <v/>
      </c>
    </row>
    <row r="25" spans="2:18" s="18" customFormat="1" ht="15" customHeight="1" x14ac:dyDescent="0.35">
      <c r="B25" s="19"/>
      <c r="D25" t="s">
        <v>38</v>
      </c>
      <c r="E25"/>
      <c r="F25" s="29">
        <v>0</v>
      </c>
      <c r="H25" s="29">
        <v>50000</v>
      </c>
      <c r="J25" s="29">
        <v>5000</v>
      </c>
      <c r="K25" s="30">
        <f t="shared" si="6"/>
        <v>20000</v>
      </c>
      <c r="L25" s="30">
        <f t="shared" si="7"/>
        <v>25000</v>
      </c>
      <c r="N25" s="42"/>
      <c r="P25" s="20"/>
      <c r="R25" s="39" t="str">
        <f t="shared" si="8"/>
        <v/>
      </c>
    </row>
    <row r="26" spans="2:18" ht="15" customHeight="1" x14ac:dyDescent="0.35">
      <c r="B26" s="4"/>
      <c r="F26" s="29"/>
      <c r="G26" s="18"/>
      <c r="H26" s="29"/>
      <c r="I26" s="18"/>
      <c r="J26" s="29"/>
      <c r="K26" s="30" t="str">
        <f t="shared" si="6"/>
        <v/>
      </c>
      <c r="L26" s="30" t="str">
        <f t="shared" si="7"/>
        <v/>
      </c>
      <c r="M26" s="18"/>
      <c r="N26" s="42"/>
      <c r="P26" s="5"/>
      <c r="R26" s="39" t="str">
        <f t="shared" si="8"/>
        <v/>
      </c>
    </row>
    <row r="27" spans="2:18" s="34" customFormat="1" ht="20.149999999999999" customHeight="1" x14ac:dyDescent="0.35">
      <c r="B27" s="33"/>
      <c r="D27" s="34" t="s">
        <v>29</v>
      </c>
      <c r="F27" s="31">
        <f>+SUM(F24:F26)</f>
        <v>150000</v>
      </c>
      <c r="H27" s="31">
        <f>+SUM(H24:H26)</f>
        <v>175000</v>
      </c>
      <c r="J27" s="31">
        <f t="shared" ref="J27:L27" si="9">+SUM(J24:J26)</f>
        <v>30000</v>
      </c>
      <c r="K27" s="32">
        <f t="shared" si="9"/>
        <v>120000</v>
      </c>
      <c r="L27" s="32">
        <f t="shared" si="9"/>
        <v>25000</v>
      </c>
      <c r="N27" s="37"/>
      <c r="P27" s="35"/>
      <c r="R27" s="39" t="str">
        <f t="shared" si="8"/>
        <v/>
      </c>
    </row>
    <row r="28" spans="2:18" ht="15" customHeight="1" x14ac:dyDescent="0.35">
      <c r="B28" s="4"/>
      <c r="F28" s="28"/>
      <c r="H28" s="28"/>
      <c r="J28" s="28"/>
      <c r="K28" s="28"/>
      <c r="L28" s="28"/>
      <c r="P28" s="5"/>
    </row>
    <row r="29" spans="2:18" ht="15" customHeight="1" x14ac:dyDescent="0.35">
      <c r="B29" s="4"/>
      <c r="D29" t="s">
        <v>30</v>
      </c>
      <c r="F29" s="29">
        <v>562356</v>
      </c>
      <c r="G29" s="18"/>
      <c r="H29" s="29">
        <v>598652</v>
      </c>
      <c r="I29" s="18"/>
      <c r="J29" s="29">
        <f>+H29</f>
        <v>598652</v>
      </c>
      <c r="K29" s="30">
        <f>+IF(ISNUMBER(J29),IF(4*J29&gt;=H29,H29-J29,4*J29),"")</f>
        <v>0</v>
      </c>
      <c r="L29" s="30">
        <f t="shared" ref="L29:L32" si="10">+IF(AND(ISNUMBER(J29),ISNUMBER(K29)),H29-J29-K29,"")</f>
        <v>0</v>
      </c>
      <c r="M29" s="18"/>
      <c r="N29" s="42"/>
      <c r="P29" s="5"/>
      <c r="R29" s="39" t="str">
        <f>IF(J29&gt;H29,"Eingabefehler",IF(ISNUMBER(H29),IF(H29-J29-K29-L29=0,"","Eingabefehler"),""))</f>
        <v/>
      </c>
    </row>
    <row r="30" spans="2:18" ht="15" customHeight="1" x14ac:dyDescent="0.35">
      <c r="B30" s="4"/>
      <c r="D30" t="s">
        <v>39</v>
      </c>
      <c r="F30" s="29">
        <v>325689</v>
      </c>
      <c r="G30" s="18"/>
      <c r="H30" s="29">
        <v>346987</v>
      </c>
      <c r="I30" s="18"/>
      <c r="J30" s="29">
        <f>+H30</f>
        <v>346987</v>
      </c>
      <c r="K30" s="30">
        <f>+IF(ISNUMBER(J30),IF(4*J30&gt;=H30,H30-J30,4*J30),"")</f>
        <v>0</v>
      </c>
      <c r="L30" s="30">
        <f t="shared" si="10"/>
        <v>0</v>
      </c>
      <c r="M30" s="18"/>
      <c r="N30" s="42"/>
      <c r="P30" s="5"/>
      <c r="R30" s="39" t="str">
        <f t="shared" ref="R30:R33" si="11">IF(J30&gt;H30,"Eingabefehler",IF(ISNUMBER(H30),IF(H30-J30-K30-L30=0,"","Eingabefehler"),""))</f>
        <v/>
      </c>
    </row>
    <row r="31" spans="2:18" ht="15" hidden="1" customHeight="1" outlineLevel="1" x14ac:dyDescent="0.35">
      <c r="B31" s="4"/>
      <c r="F31" s="29"/>
      <c r="G31" s="18"/>
      <c r="H31" s="29"/>
      <c r="I31" s="18"/>
      <c r="J31" s="29"/>
      <c r="K31" s="30" t="str">
        <f t="shared" ref="K31:K32" si="12">+IF(ISNUMBER(J31),IF(4*J31&gt;J31,4*J31,J31),"")</f>
        <v/>
      </c>
      <c r="L31" s="30" t="str">
        <f t="shared" si="10"/>
        <v/>
      </c>
      <c r="M31" s="18"/>
      <c r="N31" s="42"/>
      <c r="P31" s="5"/>
      <c r="R31" s="39" t="str">
        <f t="shared" si="11"/>
        <v/>
      </c>
    </row>
    <row r="32" spans="2:18" ht="15" hidden="1" customHeight="1" outlineLevel="1" x14ac:dyDescent="0.35">
      <c r="B32" s="4"/>
      <c r="F32" s="29"/>
      <c r="G32" s="18"/>
      <c r="H32" s="29"/>
      <c r="I32" s="18"/>
      <c r="J32" s="29"/>
      <c r="K32" s="30" t="str">
        <f t="shared" si="12"/>
        <v/>
      </c>
      <c r="L32" s="30" t="str">
        <f t="shared" si="10"/>
        <v/>
      </c>
      <c r="M32" s="18"/>
      <c r="N32" s="42"/>
      <c r="P32" s="5"/>
      <c r="R32" s="39" t="str">
        <f t="shared" si="11"/>
        <v/>
      </c>
    </row>
    <row r="33" spans="2:18" s="34" customFormat="1" ht="20.149999999999999" customHeight="1" collapsed="1" x14ac:dyDescent="0.35">
      <c r="B33" s="33"/>
      <c r="D33" s="34" t="s">
        <v>31</v>
      </c>
      <c r="F33" s="31">
        <f>+SUM(F29:F32)</f>
        <v>888045</v>
      </c>
      <c r="H33" s="31">
        <f>+SUM(H29:H32)</f>
        <v>945639</v>
      </c>
      <c r="J33" s="32">
        <f>+SUM(J29:J32)</f>
        <v>945639</v>
      </c>
      <c r="K33" s="32">
        <f>+SUM(K29:K32)</f>
        <v>0</v>
      </c>
      <c r="L33" s="32">
        <f>+SUM(L29:L32)</f>
        <v>0</v>
      </c>
      <c r="N33" s="37"/>
      <c r="P33" s="35"/>
      <c r="R33" s="39" t="str">
        <f t="shared" si="11"/>
        <v/>
      </c>
    </row>
    <row r="34" spans="2:18" s="18" customFormat="1" ht="2.25" customHeight="1" x14ac:dyDescent="0.35">
      <c r="B34" s="19"/>
      <c r="D34"/>
      <c r="E34"/>
      <c r="F34" s="28"/>
      <c r="G34"/>
      <c r="H34" s="28"/>
      <c r="I34"/>
      <c r="J34" s="28"/>
      <c r="K34" s="28"/>
      <c r="L34" s="28"/>
      <c r="M34"/>
      <c r="P34" s="20"/>
    </row>
    <row r="35" spans="2:18" ht="15" hidden="1" customHeight="1" x14ac:dyDescent="0.35">
      <c r="B35" s="4"/>
      <c r="P35" s="5"/>
    </row>
    <row r="36" spans="2:18" ht="15" hidden="1" customHeight="1" x14ac:dyDescent="0.35">
      <c r="B36" s="4"/>
      <c r="P36" s="5"/>
    </row>
    <row r="37" spans="2:18" ht="15" hidden="1" customHeight="1" x14ac:dyDescent="0.35">
      <c r="B37" s="4"/>
      <c r="P37" s="5"/>
    </row>
    <row r="38" spans="2:18" ht="15" hidden="1" customHeight="1" x14ac:dyDescent="0.35">
      <c r="B38" s="4"/>
      <c r="P38" s="5"/>
    </row>
    <row r="39" spans="2:18" ht="15" hidden="1" customHeight="1" x14ac:dyDescent="0.35">
      <c r="B39" s="4"/>
      <c r="P39" s="5"/>
    </row>
    <row r="40" spans="2:18" ht="15" hidden="1" customHeight="1" x14ac:dyDescent="0.35">
      <c r="B40" s="4"/>
      <c r="P40" s="5"/>
    </row>
    <row r="41" spans="2:18" ht="15" customHeight="1" thickBot="1" x14ac:dyDescent="0.4">
      <c r="B41" s="6"/>
      <c r="C41" s="7"/>
      <c r="D41" s="7"/>
      <c r="E41" s="7"/>
      <c r="F41" s="7"/>
      <c r="G41" s="7"/>
      <c r="H41" s="7"/>
      <c r="I41" s="7"/>
      <c r="J41" s="7"/>
      <c r="K41" s="7"/>
      <c r="L41" s="7"/>
      <c r="M41" s="7"/>
      <c r="N41" s="7"/>
      <c r="O41" s="7"/>
      <c r="P41" s="8"/>
    </row>
    <row r="43" spans="2:18" x14ac:dyDescent="0.35">
      <c r="B43" s="11" t="s">
        <v>17</v>
      </c>
    </row>
    <row r="44" spans="2:18" x14ac:dyDescent="0.35">
      <c r="B44" s="11" t="s">
        <v>18</v>
      </c>
    </row>
    <row r="45" spans="2:18" x14ac:dyDescent="0.35">
      <c r="B45" s="11" t="s">
        <v>19</v>
      </c>
    </row>
  </sheetData>
  <mergeCells count="3">
    <mergeCell ref="D10:D11"/>
    <mergeCell ref="B2:P2"/>
    <mergeCell ref="F4:K4"/>
  </mergeCells>
  <dataValidations count="1">
    <dataValidation type="date" allowBlank="1" showInputMessage="1" showErrorMessage="1" errorTitle="Gültiges Datum" error="HIer bitte nur ein gültiges Datum eingeben." sqref="F5" xr:uid="{4A404FB7-2BAC-4534-BBE1-18245C29F0D5}">
      <formula1>36526</formula1>
      <formula2>54788</formula2>
    </dataValidation>
  </dataValidations>
  <printOptions horizontalCentered="1"/>
  <pageMargins left="0.70866141732283472" right="0.70866141732283472" top="0.78740157480314965" bottom="0.78740157480314965" header="0.31496062992125984" footer="0.31496062992125984"/>
  <pageSetup paperSize="9" scale="72" orientation="landscape"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9C324-0796-4525-97BE-A8750E3DBCCD}">
  <dimension ref="B2:D10"/>
  <sheetViews>
    <sheetView workbookViewId="0">
      <selection activeCell="C7" sqref="C7"/>
    </sheetView>
  </sheetViews>
  <sheetFormatPr baseColWidth="10" defaultRowHeight="14.5" x14ac:dyDescent="0.35"/>
  <cols>
    <col min="2" max="2" width="13.90625" bestFit="1" customWidth="1"/>
    <col min="3" max="3" width="16.08984375" customWidth="1"/>
  </cols>
  <sheetData>
    <row r="2" spans="2:4" x14ac:dyDescent="0.35">
      <c r="B2" t="s">
        <v>1</v>
      </c>
      <c r="C2" t="s">
        <v>2</v>
      </c>
      <c r="D2" t="s">
        <v>3</v>
      </c>
    </row>
    <row r="4" spans="2:4" x14ac:dyDescent="0.35">
      <c r="B4" t="s">
        <v>4</v>
      </c>
    </row>
    <row r="5" spans="2:4" x14ac:dyDescent="0.35">
      <c r="B5" t="s">
        <v>5</v>
      </c>
      <c r="C5" s="1"/>
    </row>
    <row r="7" spans="2:4" x14ac:dyDescent="0.35">
      <c r="B7" t="s">
        <v>6</v>
      </c>
      <c r="C7" s="2"/>
    </row>
    <row r="10" spans="2:4" ht="15.5" x14ac:dyDescent="0.35">
      <c r="B10" t="s">
        <v>7</v>
      </c>
      <c r="C10" s="3" t="s">
        <v>7</v>
      </c>
    </row>
  </sheetData>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5f3c0c8-cb47-4a26-91a1-a44bb4539247" xsi:nil="true"/>
    <lcf76f155ced4ddcb4097134ff3c332f xmlns="bbb3f655-f267-4a84-b742-532fbc77d0a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E9C0657C80C9EB42A8AE8AF1E32C18B5" ma:contentTypeVersion="17" ma:contentTypeDescription="Ein neues Dokument erstellen." ma:contentTypeScope="" ma:versionID="7266b70c08a81e8a2aed64642cc83b8a">
  <xsd:schema xmlns:xsd="http://www.w3.org/2001/XMLSchema" xmlns:xs="http://www.w3.org/2001/XMLSchema" xmlns:p="http://schemas.microsoft.com/office/2006/metadata/properties" xmlns:ns2="bbb3f655-f267-4a84-b742-532fbc77d0ab" xmlns:ns3="f5f3c0c8-cb47-4a26-91a1-a44bb4539247" targetNamespace="http://schemas.microsoft.com/office/2006/metadata/properties" ma:root="true" ma:fieldsID="1f82d46ad9d5b4341a6c71d652089739" ns2:_="" ns3:_="">
    <xsd:import namespace="bbb3f655-f267-4a84-b742-532fbc77d0ab"/>
    <xsd:import namespace="f5f3c0c8-cb47-4a26-91a1-a44bb453924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b3f655-f267-4a84-b742-532fbc77d0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0a4a64a0-82bc-48a6-9867-8208b236fb3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f3c0c8-cb47-4a26-91a1-a44bb4539247"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60bcdc34-3acf-42b1-abfa-b6ef944057a8}" ma:internalName="TaxCatchAll" ma:showField="CatchAllData" ma:web="f5f3c0c8-cb47-4a26-91a1-a44bb453924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F47E06-0652-4889-B34A-FBCC100394C9}">
  <ds:schemaRefs>
    <ds:schemaRef ds:uri="http://schemas.microsoft.com/office/2006/metadata/properties"/>
    <ds:schemaRef ds:uri="http://schemas.microsoft.com/office/infopath/2007/PartnerControls"/>
    <ds:schemaRef ds:uri="f5f3c0c8-cb47-4a26-91a1-a44bb4539247"/>
    <ds:schemaRef ds:uri="bbb3f655-f267-4a84-b742-532fbc77d0ab"/>
  </ds:schemaRefs>
</ds:datastoreItem>
</file>

<file path=customXml/itemProps2.xml><?xml version="1.0" encoding="utf-8"?>
<ds:datastoreItem xmlns:ds="http://schemas.openxmlformats.org/officeDocument/2006/customXml" ds:itemID="{802A2799-16D1-400E-8EC0-E8D290CE70AE}"/>
</file>

<file path=customXml/itemProps3.xml><?xml version="1.0" encoding="utf-8"?>
<ds:datastoreItem xmlns:ds="http://schemas.openxmlformats.org/officeDocument/2006/customXml" ds:itemID="{AF98E6C2-8830-4A1F-B20B-FDEAAD996A4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Info</vt:lpstr>
      <vt:lpstr>Verbindlichkeitenspiegel</vt:lpstr>
      <vt:lpstr>InterneParameter</vt:lpstr>
      <vt:lpstr>Info!Druckbereich</vt:lpstr>
      <vt:lpstr>Verbindlichkeitenspiegel!Druckbereich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Konetzny, Michael</dc:creator>
  <cp:lastModifiedBy>Kem - Anne Kempen</cp:lastModifiedBy>
  <cp:lastPrinted>2023-01-13T10:43:21Z</cp:lastPrinted>
  <dcterms:created xsi:type="dcterms:W3CDTF">2023-01-04T09:23:27Z</dcterms:created>
  <dcterms:modified xsi:type="dcterms:W3CDTF">2023-01-30T12:33:57Z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0x010100E9C0657C80C9EB42A8AE8AF1E32C18B5</vt:lpwstr>
  </property>
  <property fmtid="{D5CDD505-2E9C-101B-9397-08002B2CF9AE}" pid="3" name="MediaServiceImageTags">
    <vt:lpwstr/>
  </property>
</Properties>
</file>