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66925"/>
  <mc:AlternateContent xmlns:mc="http://schemas.openxmlformats.org/markup-compatibility/2006">
    <mc:Choice Requires="x15">
      <x15ac:absPath xmlns:x15ac="http://schemas.microsoft.com/office/spreadsheetml/2010/11/ac" url="https://vnrag.sharepoint.com/sites/mediaforwork2/Freigegebene Dokumente/General/4. Marketing/4.1 Online-Marketing mfw-übergreifend/Excel-Rechner/"/>
    </mc:Choice>
  </mc:AlternateContent>
  <xr:revisionPtr revIDLastSave="2" documentId="13_ncr:1_{DA69FE1B-27B9-482D-8C31-8D68B5D12386}" xr6:coauthVersionLast="47" xr6:coauthVersionMax="47" xr10:uidLastSave="{8722824B-8D31-40D5-9662-14AD32EC1F87}"/>
  <workbookProtection lockStructure="1"/>
  <bookViews>
    <workbookView xWindow="-120" yWindow="-120" windowWidth="29040" windowHeight="15840" tabRatio="611" activeTab="1" xr2:uid="{00000000-000D-0000-FFFF-FFFF00000000}"/>
  </bookViews>
  <sheets>
    <sheet name="Stammdaten und Parameter" sheetId="1" r:id="rId1"/>
    <sheet name="Hinweise" sheetId="5" r:id="rId2"/>
    <sheet name="Krankheitsquote" sheetId="27" r:id="rId3"/>
  </sheets>
  <definedNames>
    <definedName name="_xlnm.Print_Area" localSheetId="1">Hinweise!$B$3:$F$13</definedName>
    <definedName name="_xlnm.Print_Area" localSheetId="2">Krankheitsquote!$B$3:$R$74</definedName>
    <definedName name="_xlnm.Print_Area" localSheetId="0">'Stammdaten und Parameter'!$B$3:$H$42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 l="1"/>
  <c r="K7" i="1" s="1"/>
  <c r="K8" i="1" s="1"/>
  <c r="K9" i="1" s="1"/>
  <c r="K10" i="1" s="1"/>
  <c r="K11" i="1" s="1"/>
  <c r="K12" i="1" s="1"/>
  <c r="K13" i="1" s="1"/>
  <c r="K14" i="1" s="1"/>
  <c r="K15" i="1" s="1"/>
  <c r="K16" i="1" s="1"/>
  <c r="K17" i="1" s="1"/>
  <c r="E22" i="27"/>
  <c r="F37" i="1"/>
  <c r="F39" i="1" s="1"/>
  <c r="F40" i="1" s="1"/>
  <c r="F22" i="27"/>
  <c r="G22" i="27"/>
  <c r="H22" i="27"/>
  <c r="I22" i="27"/>
  <c r="J22" i="27"/>
  <c r="J23" i="27"/>
  <c r="J45" i="27" s="1"/>
  <c r="K22" i="27"/>
  <c r="K23" i="27" s="1"/>
  <c r="K45" i="27" s="1"/>
  <c r="L22" i="27"/>
  <c r="L23" i="27" s="1"/>
  <c r="L45" i="27" s="1"/>
  <c r="M22" i="27"/>
  <c r="M23" i="27"/>
  <c r="M45" i="27" s="1"/>
  <c r="N22" i="27"/>
  <c r="N23" i="27"/>
  <c r="N45" i="27" s="1"/>
  <c r="O22" i="27"/>
  <c r="O23" i="27" s="1"/>
  <c r="O45" i="27" s="1"/>
  <c r="P22" i="27"/>
  <c r="P23" i="27" s="1"/>
  <c r="P45" i="27" s="1"/>
  <c r="Q28" i="27"/>
  <c r="Q40" i="27" s="1"/>
  <c r="Q29" i="27"/>
  <c r="Q30" i="27"/>
  <c r="Q31" i="27"/>
  <c r="Q32" i="27"/>
  <c r="Q33" i="27"/>
  <c r="Q34" i="27"/>
  <c r="Q35" i="27"/>
  <c r="Q36" i="27"/>
  <c r="Q37" i="27"/>
  <c r="Q38" i="27"/>
  <c r="Q39" i="27"/>
  <c r="D39" i="27"/>
  <c r="D38" i="27"/>
  <c r="D37" i="27"/>
  <c r="D36" i="27"/>
  <c r="I40" i="27"/>
  <c r="H40" i="27"/>
  <c r="G40" i="27"/>
  <c r="F40" i="27"/>
  <c r="E40" i="27"/>
  <c r="P40" i="27"/>
  <c r="P50" i="27" s="1"/>
  <c r="O40" i="27"/>
  <c r="N40" i="27"/>
  <c r="M40" i="27"/>
  <c r="L40" i="27"/>
  <c r="K40" i="27"/>
  <c r="J40" i="27"/>
  <c r="J50" i="27" s="1"/>
  <c r="D35" i="27"/>
  <c r="D34" i="27"/>
  <c r="D33" i="27"/>
  <c r="D32" i="27"/>
  <c r="D31" i="27"/>
  <c r="D30" i="27"/>
  <c r="D29" i="27"/>
  <c r="D28" i="27"/>
  <c r="O50" i="27"/>
  <c r="N50" i="27"/>
  <c r="M50" i="27"/>
  <c r="L50" i="27"/>
  <c r="K50" i="27"/>
  <c r="Q21" i="27"/>
  <c r="Q20" i="27"/>
  <c r="Q19" i="27"/>
  <c r="Q18" i="27"/>
  <c r="Q17" i="27"/>
  <c r="Q22" i="27" s="1"/>
  <c r="Q16" i="27"/>
  <c r="Q15" i="27"/>
  <c r="Q14" i="27"/>
  <c r="Q13" i="27"/>
  <c r="Q12" i="27"/>
  <c r="Q11" i="27"/>
  <c r="Q10" i="27"/>
  <c r="R5" i="27"/>
  <c r="B5" i="27"/>
  <c r="D37" i="1"/>
  <c r="H23" i="27" l="1"/>
  <c r="H45" i="27" s="1"/>
  <c r="H50" i="27" s="1"/>
  <c r="G23" i="27"/>
  <c r="G45" i="27" s="1"/>
  <c r="G50" i="27" s="1"/>
  <c r="F23" i="27"/>
  <c r="F45" i="27" s="1"/>
  <c r="F50" i="27" s="1"/>
  <c r="E23" i="27"/>
  <c r="I23" i="27"/>
  <c r="I45" i="27" s="1"/>
  <c r="I50" i="27" s="1"/>
  <c r="Q23" i="27" l="1"/>
  <c r="E45" i="27"/>
  <c r="E50" i="27" s="1"/>
  <c r="U23" i="27"/>
  <c r="Q45" i="27" s="1"/>
</calcChain>
</file>

<file path=xl/sharedStrings.xml><?xml version="1.0" encoding="utf-8"?>
<sst xmlns="http://schemas.openxmlformats.org/spreadsheetml/2006/main" count="135" uniqueCount="65">
  <si>
    <t>Stammdaten</t>
  </si>
  <si>
    <t>Jahr</t>
  </si>
  <si>
    <t>Vorname</t>
  </si>
  <si>
    <t>Name</t>
  </si>
  <si>
    <t>Firma</t>
  </si>
  <si>
    <t>Allgemeine Hinweise</t>
  </si>
  <si>
    <t>Straße</t>
  </si>
  <si>
    <t>PLZ</t>
  </si>
  <si>
    <t>Ort</t>
  </si>
  <si>
    <t>47111</t>
  </si>
  <si>
    <t>Ermittlung des durchschnittlichen Personalbestandes</t>
  </si>
  <si>
    <t>Geschäftsleitung</t>
  </si>
  <si>
    <t>Leitende Angestellte</t>
  </si>
  <si>
    <t>Gewerbliche Mitarbeiter</t>
  </si>
  <si>
    <t>Vorarbeiter</t>
  </si>
  <si>
    <t>Mitarbeiter im Vertrieb</t>
  </si>
  <si>
    <t>Mitarbeiter im Rechnungswesen</t>
  </si>
  <si>
    <t>Mitarbeitergruppen</t>
  </si>
  <si>
    <t>Jan</t>
  </si>
  <si>
    <t>Feb</t>
  </si>
  <si>
    <t>Mrz</t>
  </si>
  <si>
    <t>Apr</t>
  </si>
  <si>
    <t>Mai</t>
  </si>
  <si>
    <t>Jun</t>
  </si>
  <si>
    <t>Jul</t>
  </si>
  <si>
    <t>Aug</t>
  </si>
  <si>
    <t>Sep</t>
  </si>
  <si>
    <t>Okt</t>
  </si>
  <si>
    <t>Nov</t>
  </si>
  <si>
    <t>Dez</t>
  </si>
  <si>
    <t>Summen</t>
  </si>
  <si>
    <t>Abgangsursache</t>
  </si>
  <si>
    <t>Grafische Darstellung der Entwicklung</t>
  </si>
  <si>
    <t>Mitarbeiter im Einkauf</t>
  </si>
  <si>
    <t>Mitarbeiter in der Verwaltung</t>
  </si>
  <si>
    <t>Krankheitsquote - Hinweise zur Bedienung</t>
  </si>
  <si>
    <t>Krankheitsquote</t>
  </si>
  <si>
    <t>Krankheitsquote - Parameter</t>
  </si>
  <si>
    <t>Arbeitstage</t>
  </si>
  <si>
    <t>Wochenarbeitszeit</t>
  </si>
  <si>
    <t>Stunden</t>
  </si>
  <si>
    <t>Arbeitstage / Woche</t>
  </si>
  <si>
    <t>Durchschn. Netto-Arbeitstage / Monat</t>
  </si>
  <si>
    <t>Netto-Arbeitstage / Jahr</t>
  </si>
  <si>
    <t>Urlaubstage / Jahr</t>
  </si>
  <si>
    <t>Mitarbeiter insgesamt</t>
  </si>
  <si>
    <t>Kranktage</t>
  </si>
  <si>
    <t>Kranktage insgesamt</t>
  </si>
  <si>
    <t>Arbeitstage insgesamt</t>
  </si>
  <si>
    <t>Krankeitsquote</t>
  </si>
  <si>
    <t>Krankheitsquote ermitteln</t>
  </si>
  <si>
    <t>Tage</t>
  </si>
  <si>
    <t>Arbeitstage im</t>
  </si>
  <si>
    <t>Ermittlung der Krankheitstage</t>
  </si>
  <si>
    <t>Sonstige freie Tage</t>
  </si>
  <si>
    <t>Hinweise zum Tool Krankheitsquote</t>
  </si>
  <si>
    <t>Ø</t>
  </si>
  <si>
    <t>Max</t>
  </si>
  <si>
    <t>Mustermann</t>
  </si>
  <si>
    <t>Mustermann GmbH</t>
  </si>
  <si>
    <t>Musterstraße 1</t>
  </si>
  <si>
    <t>Musterstadt</t>
  </si>
  <si>
    <t>© 2022 by mediaforwork - ein Unternehmensbereich der Verlag für die Deutsche Wirtschaft AG</t>
  </si>
  <si>
    <t>Die Vervielfältigung, Verbreitung oder Veräußerung der Daten oder Texte ist unzulässig und</t>
  </si>
  <si>
    <t>ausdrücklich nur mit Genehmigung des Verlags gestattet.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</si>
</sst>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font>
    <font>
      <b/>
      <sz val="10"/>
      <name val="Arial"/>
      <family val="2"/>
    </font>
    <font>
      <sz val="10"/>
      <name val="Arial"/>
      <family val="2"/>
    </font>
    <font>
      <sz val="9"/>
      <color indexed="8"/>
      <name val="Arial"/>
      <family val="2"/>
    </font>
    <font>
      <b/>
      <sz val="10"/>
      <color indexed="9"/>
      <name val="Arial"/>
      <family val="2"/>
    </font>
    <font>
      <sz val="10"/>
      <color indexed="9"/>
      <name val="Arial"/>
      <family val="2"/>
    </font>
    <font>
      <sz val="10"/>
      <color indexed="8"/>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60"/>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3"/>
      <color indexed="9"/>
      <name val="Arial"/>
      <family val="2"/>
    </font>
    <font>
      <sz val="14"/>
      <color indexed="9"/>
      <name val="Arial"/>
      <family val="2"/>
    </font>
    <font>
      <b/>
      <sz val="11"/>
      <color indexed="9"/>
      <name val="Arial"/>
      <family val="2"/>
    </font>
    <font>
      <b/>
      <sz val="12"/>
      <name val="Arial"/>
      <family val="2"/>
    </font>
    <font>
      <sz val="11"/>
      <color indexed="9"/>
      <name val="Arial"/>
      <family val="2"/>
    </font>
    <font>
      <sz val="9"/>
      <name val="Arial"/>
      <family val="2"/>
    </font>
    <font>
      <b/>
      <sz val="9"/>
      <name val="Arial"/>
      <family val="2"/>
    </font>
    <font>
      <b/>
      <sz val="12"/>
      <color indexed="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51"/>
        <bgColor indexed="64"/>
      </patternFill>
    </fill>
    <fill>
      <patternFill patternType="solid">
        <fgColor indexed="9"/>
        <bgColor indexed="64"/>
      </patternFill>
    </fill>
    <fill>
      <patternFill patternType="solid">
        <fgColor indexed="47"/>
        <bgColor indexed="64"/>
      </patternFill>
    </fill>
  </fills>
  <borders count="5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7" fillId="20" borderId="1" applyNumberFormat="0" applyAlignment="0" applyProtection="0"/>
    <xf numFmtId="0" fontId="8" fillId="20" borderId="2" applyNumberFormat="0" applyAlignment="0" applyProtection="0"/>
    <xf numFmtId="0" fontId="9" fillId="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21" borderId="0" applyNumberFormat="0" applyBorder="0" applyAlignment="0" applyProtection="0"/>
    <xf numFmtId="0" fontId="6" fillId="22" borderId="4" applyNumberFormat="0" applyFont="0" applyAlignment="0" applyProtection="0"/>
    <xf numFmtId="0" fontId="14" fillId="3" borderId="0" applyNumberFormat="0" applyBorder="0" applyAlignment="0" applyProtection="0"/>
    <xf numFmtId="0" fontId="15" fillId="0" borderId="0" applyNumberFormat="0" applyFill="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4" fillId="23" borderId="9" applyNumberFormat="0" applyAlignment="0" applyProtection="0"/>
  </cellStyleXfs>
  <cellXfs count="128">
    <xf numFmtId="0" fontId="0" fillId="0" borderId="0" xfId="0"/>
    <xf numFmtId="0" fontId="0" fillId="24" borderId="10" xfId="0" applyFill="1" applyBorder="1" applyAlignment="1" applyProtection="1">
      <alignment horizontal="left" wrapText="1"/>
      <protection hidden="1"/>
    </xf>
    <xf numFmtId="0" fontId="0" fillId="25" borderId="0" xfId="0" applyFill="1" applyAlignment="1" applyProtection="1">
      <alignment horizontal="left" wrapText="1"/>
      <protection hidden="1"/>
    </xf>
    <xf numFmtId="0" fontId="0" fillId="0" borderId="0" xfId="0" applyProtection="1">
      <protection hidden="1"/>
    </xf>
    <xf numFmtId="0" fontId="0" fillId="0" borderId="11" xfId="0" applyBorder="1" applyProtection="1">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3" fillId="0" borderId="0" xfId="0" applyFont="1" applyProtection="1">
      <protection hidden="1"/>
    </xf>
    <xf numFmtId="0" fontId="4" fillId="24" borderId="16" xfId="0" applyFont="1" applyFill="1" applyBorder="1" applyAlignment="1" applyProtection="1">
      <alignment horizontal="left"/>
      <protection hidden="1"/>
    </xf>
    <xf numFmtId="0" fontId="4" fillId="24" borderId="17" xfId="0" applyFont="1" applyFill="1" applyBorder="1" applyAlignment="1" applyProtection="1">
      <alignment horizontal="left" wrapText="1"/>
      <protection hidden="1"/>
    </xf>
    <xf numFmtId="0" fontId="1" fillId="26" borderId="18" xfId="0" applyFont="1" applyFill="1" applyBorder="1" applyAlignment="1" applyProtection="1">
      <alignment horizontal="left" wrapText="1"/>
      <protection hidden="1"/>
    </xf>
    <xf numFmtId="0" fontId="1" fillId="26" borderId="19" xfId="0" applyFont="1" applyFill="1" applyBorder="1" applyAlignment="1" applyProtection="1">
      <alignment horizontal="left" wrapText="1"/>
      <protection hidden="1"/>
    </xf>
    <xf numFmtId="0" fontId="1" fillId="26" borderId="20" xfId="0" applyFont="1" applyFill="1" applyBorder="1" applyAlignment="1" applyProtection="1">
      <alignment horizontal="left" wrapText="1"/>
      <protection hidden="1"/>
    </xf>
    <xf numFmtId="0" fontId="1" fillId="26" borderId="21" xfId="0" applyFont="1" applyFill="1" applyBorder="1" applyAlignment="1" applyProtection="1">
      <alignment horizontal="left" wrapText="1"/>
      <protection hidden="1"/>
    </xf>
    <xf numFmtId="0" fontId="1" fillId="26" borderId="0" xfId="0" applyFont="1" applyFill="1" applyAlignment="1" applyProtection="1">
      <alignment horizontal="left" wrapText="1"/>
      <protection hidden="1"/>
    </xf>
    <xf numFmtId="0" fontId="2" fillId="26" borderId="0" xfId="0" applyFont="1" applyFill="1" applyAlignment="1" applyProtection="1">
      <alignment horizontal="left"/>
      <protection hidden="1"/>
    </xf>
    <xf numFmtId="0" fontId="1" fillId="26" borderId="12" xfId="0" applyFont="1" applyFill="1" applyBorder="1" applyAlignment="1" applyProtection="1">
      <alignment horizontal="left" wrapText="1"/>
      <protection hidden="1"/>
    </xf>
    <xf numFmtId="0" fontId="1" fillId="26" borderId="22" xfId="0" applyFont="1" applyFill="1" applyBorder="1" applyAlignment="1" applyProtection="1">
      <alignment horizontal="left" wrapText="1"/>
      <protection hidden="1"/>
    </xf>
    <xf numFmtId="0" fontId="1" fillId="26" borderId="14" xfId="0" applyFont="1" applyFill="1" applyBorder="1" applyAlignment="1" applyProtection="1">
      <alignment horizontal="left" wrapText="1"/>
      <protection hidden="1"/>
    </xf>
    <xf numFmtId="0" fontId="1" fillId="26" borderId="15" xfId="0" applyFont="1" applyFill="1" applyBorder="1" applyAlignment="1" applyProtection="1">
      <alignment horizontal="left" wrapText="1"/>
      <protection hidden="1"/>
    </xf>
    <xf numFmtId="0" fontId="0" fillId="26" borderId="0" xfId="0" applyFill="1" applyProtection="1">
      <protection hidden="1"/>
    </xf>
    <xf numFmtId="1" fontId="2" fillId="25" borderId="23" xfId="0" applyNumberFormat="1" applyFont="1" applyFill="1" applyBorder="1" applyAlignment="1" applyProtection="1">
      <alignment horizontal="left"/>
      <protection locked="0"/>
    </xf>
    <xf numFmtId="0" fontId="24" fillId="0" borderId="0" xfId="0" applyFont="1" applyAlignment="1" applyProtection="1">
      <alignment horizontal="center" vertical="center"/>
      <protection hidden="1"/>
    </xf>
    <xf numFmtId="3" fontId="0" fillId="0" borderId="0" xfId="0" applyNumberFormat="1" applyProtection="1">
      <protection hidden="1"/>
    </xf>
    <xf numFmtId="0" fontId="26" fillId="0" borderId="0" xfId="0" applyFont="1" applyProtection="1">
      <protection hidden="1"/>
    </xf>
    <xf numFmtId="0" fontId="1" fillId="0" borderId="0" xfId="0" applyFont="1" applyProtection="1">
      <protection hidden="1"/>
    </xf>
    <xf numFmtId="0" fontId="1" fillId="0" borderId="11" xfId="0" applyFont="1" applyBorder="1" applyProtection="1">
      <protection hidden="1"/>
    </xf>
    <xf numFmtId="3" fontId="0" fillId="0" borderId="14" xfId="0" applyNumberFormat="1" applyBorder="1" applyProtection="1">
      <protection hidden="1"/>
    </xf>
    <xf numFmtId="2" fontId="23" fillId="24" borderId="24" xfId="0" applyNumberFormat="1" applyFont="1" applyFill="1" applyBorder="1" applyAlignment="1" applyProtection="1">
      <alignment horizontal="left" vertical="center"/>
      <protection hidden="1"/>
    </xf>
    <xf numFmtId="0" fontId="5" fillId="24" borderId="25" xfId="0" applyFont="1" applyFill="1" applyBorder="1" applyProtection="1">
      <protection hidden="1"/>
    </xf>
    <xf numFmtId="2" fontId="23" fillId="24" borderId="25" xfId="0" applyNumberFormat="1" applyFont="1" applyFill="1" applyBorder="1" applyAlignment="1" applyProtection="1">
      <alignment horizontal="center" vertical="center"/>
      <protection hidden="1"/>
    </xf>
    <xf numFmtId="2" fontId="25" fillId="24" borderId="25" xfId="0" applyNumberFormat="1" applyFont="1" applyFill="1" applyBorder="1" applyProtection="1">
      <protection hidden="1"/>
    </xf>
    <xf numFmtId="2" fontId="23" fillId="24" borderId="26" xfId="0" applyNumberFormat="1" applyFont="1" applyFill="1" applyBorder="1" applyAlignment="1" applyProtection="1">
      <alignment horizontal="right" vertical="center"/>
      <protection hidden="1"/>
    </xf>
    <xf numFmtId="0" fontId="1" fillId="0" borderId="27" xfId="0" applyFont="1" applyBorder="1" applyProtection="1">
      <protection hidden="1"/>
    </xf>
    <xf numFmtId="0" fontId="1" fillId="0" borderId="28" xfId="0" applyFont="1" applyBorder="1" applyProtection="1">
      <protection hidden="1"/>
    </xf>
    <xf numFmtId="0" fontId="0" fillId="0" borderId="29" xfId="0" applyBorder="1" applyProtection="1">
      <protection hidden="1"/>
    </xf>
    <xf numFmtId="0" fontId="0" fillId="0" borderId="30" xfId="0" applyBorder="1" applyProtection="1">
      <protection hidden="1"/>
    </xf>
    <xf numFmtId="0" fontId="0" fillId="0" borderId="31" xfId="0" applyBorder="1" applyProtection="1">
      <protection hidden="1"/>
    </xf>
    <xf numFmtId="3" fontId="0" fillId="26" borderId="32" xfId="0" applyNumberFormat="1" applyFill="1" applyBorder="1" applyProtection="1">
      <protection hidden="1"/>
    </xf>
    <xf numFmtId="3" fontId="0" fillId="26" borderId="33" xfId="0" applyNumberFormat="1" applyFill="1" applyBorder="1" applyProtection="1">
      <protection hidden="1"/>
    </xf>
    <xf numFmtId="3" fontId="0" fillId="26" borderId="34" xfId="0" applyNumberFormat="1" applyFill="1" applyBorder="1" applyProtection="1">
      <protection hidden="1"/>
    </xf>
    <xf numFmtId="0" fontId="1" fillId="26" borderId="28" xfId="0" applyFont="1" applyFill="1" applyBorder="1" applyProtection="1">
      <protection hidden="1"/>
    </xf>
    <xf numFmtId="0" fontId="1" fillId="26" borderId="35" xfId="0" applyFont="1" applyFill="1" applyBorder="1" applyProtection="1">
      <protection hidden="1"/>
    </xf>
    <xf numFmtId="3" fontId="1" fillId="26" borderId="36" xfId="0" applyNumberFormat="1" applyFont="1" applyFill="1" applyBorder="1" applyProtection="1">
      <protection hidden="1"/>
    </xf>
    <xf numFmtId="164" fontId="0" fillId="26" borderId="32" xfId="0" applyNumberFormat="1" applyFill="1" applyBorder="1" applyProtection="1">
      <protection hidden="1"/>
    </xf>
    <xf numFmtId="164" fontId="0" fillId="26" borderId="37" xfId="0" applyNumberFormat="1" applyFill="1" applyBorder="1" applyProtection="1">
      <protection hidden="1"/>
    </xf>
    <xf numFmtId="164" fontId="0" fillId="26" borderId="38" xfId="0" applyNumberFormat="1" applyFill="1" applyBorder="1" applyProtection="1">
      <protection hidden="1"/>
    </xf>
    <xf numFmtId="0" fontId="1" fillId="0" borderId="39" xfId="0" applyFont="1" applyBorder="1" applyProtection="1">
      <protection hidden="1"/>
    </xf>
    <xf numFmtId="0" fontId="0" fillId="0" borderId="40" xfId="0" applyBorder="1" applyProtection="1">
      <protection hidden="1"/>
    </xf>
    <xf numFmtId="0" fontId="1" fillId="0" borderId="41" xfId="0" applyFont="1" applyBorder="1" applyProtection="1">
      <protection hidden="1"/>
    </xf>
    <xf numFmtId="0" fontId="0" fillId="0" borderId="42" xfId="0" applyBorder="1" applyProtection="1">
      <protection hidden="1"/>
    </xf>
    <xf numFmtId="164" fontId="1" fillId="26" borderId="43" xfId="0" applyNumberFormat="1" applyFont="1" applyFill="1" applyBorder="1" applyProtection="1">
      <protection hidden="1"/>
    </xf>
    <xf numFmtId="164" fontId="1" fillId="26" borderId="44" xfId="0" applyNumberFormat="1" applyFont="1" applyFill="1" applyBorder="1" applyProtection="1">
      <protection hidden="1"/>
    </xf>
    <xf numFmtId="164" fontId="1" fillId="26" borderId="45" xfId="0" applyNumberFormat="1" applyFont="1" applyFill="1" applyBorder="1" applyProtection="1">
      <protection hidden="1"/>
    </xf>
    <xf numFmtId="164" fontId="1" fillId="26" borderId="31" xfId="0" applyNumberFormat="1" applyFont="1" applyFill="1" applyBorder="1" applyProtection="1">
      <protection hidden="1"/>
    </xf>
    <xf numFmtId="164" fontId="1" fillId="26" borderId="37" xfId="0" applyNumberFormat="1" applyFont="1" applyFill="1" applyBorder="1" applyProtection="1">
      <protection hidden="1"/>
    </xf>
    <xf numFmtId="164" fontId="1" fillId="26" borderId="46" xfId="0" applyNumberFormat="1" applyFont="1" applyFill="1" applyBorder="1" applyProtection="1">
      <protection hidden="1"/>
    </xf>
    <xf numFmtId="0" fontId="26" fillId="0" borderId="12" xfId="0" applyFont="1" applyBorder="1" applyProtection="1">
      <protection hidden="1"/>
    </xf>
    <xf numFmtId="0" fontId="26" fillId="0" borderId="15" xfId="0" applyFont="1" applyBorder="1" applyProtection="1">
      <protection hidden="1"/>
    </xf>
    <xf numFmtId="0" fontId="4" fillId="24" borderId="16" xfId="0" applyFont="1" applyFill="1" applyBorder="1" applyProtection="1">
      <protection hidden="1"/>
    </xf>
    <xf numFmtId="0" fontId="4" fillId="24" borderId="17" xfId="0" applyFont="1" applyFill="1" applyBorder="1" applyProtection="1">
      <protection hidden="1"/>
    </xf>
    <xf numFmtId="3" fontId="1" fillId="0" borderId="0" xfId="0" applyNumberFormat="1" applyFont="1" applyProtection="1">
      <protection hidden="1"/>
    </xf>
    <xf numFmtId="0" fontId="27" fillId="0" borderId="12" xfId="0" applyFont="1" applyBorder="1" applyProtection="1">
      <protection hidden="1"/>
    </xf>
    <xf numFmtId="0" fontId="27" fillId="0" borderId="0" xfId="0" applyFont="1" applyProtection="1">
      <protection hidden="1"/>
    </xf>
    <xf numFmtId="0" fontId="4" fillId="24" borderId="27" xfId="0" applyFont="1" applyFill="1" applyBorder="1" applyProtection="1">
      <protection hidden="1"/>
    </xf>
    <xf numFmtId="0" fontId="4" fillId="24" borderId="10" xfId="0" applyFont="1" applyFill="1" applyBorder="1" applyProtection="1">
      <protection hidden="1"/>
    </xf>
    <xf numFmtId="0" fontId="1" fillId="24" borderId="10" xfId="0" applyFont="1" applyFill="1" applyBorder="1" applyProtection="1">
      <protection hidden="1"/>
    </xf>
    <xf numFmtId="0" fontId="1" fillId="24" borderId="17" xfId="0" applyFont="1" applyFill="1" applyBorder="1" applyProtection="1">
      <protection hidden="1"/>
    </xf>
    <xf numFmtId="0" fontId="0" fillId="0" borderId="37" xfId="0" applyBorder="1" applyProtection="1">
      <protection locked="0"/>
    </xf>
    <xf numFmtId="0" fontId="0" fillId="0" borderId="38" xfId="0" applyBorder="1" applyProtection="1">
      <protection locked="0"/>
    </xf>
    <xf numFmtId="0" fontId="0" fillId="0" borderId="23" xfId="0" applyBorder="1" applyProtection="1">
      <protection locked="0"/>
    </xf>
    <xf numFmtId="0" fontId="0" fillId="0" borderId="16" xfId="0" applyBorder="1" applyProtection="1">
      <protection locked="0"/>
    </xf>
    <xf numFmtId="0" fontId="0" fillId="0" borderId="47" xfId="0" applyBorder="1" applyProtection="1">
      <protection locked="0"/>
    </xf>
    <xf numFmtId="0" fontId="0" fillId="0" borderId="18" xfId="0" applyBorder="1" applyProtection="1">
      <protection locked="0"/>
    </xf>
    <xf numFmtId="0" fontId="1" fillId="0" borderId="14" xfId="0" applyFont="1" applyBorder="1" applyAlignment="1" applyProtection="1">
      <alignment horizontal="left" wrapText="1"/>
      <protection hidden="1"/>
    </xf>
    <xf numFmtId="0" fontId="1" fillId="0" borderId="0" xfId="0" applyFont="1" applyAlignment="1" applyProtection="1">
      <alignment horizontal="left" wrapText="1"/>
      <protection hidden="1"/>
    </xf>
    <xf numFmtId="0" fontId="1" fillId="26" borderId="23" xfId="0" applyFont="1" applyFill="1" applyBorder="1" applyAlignment="1" applyProtection="1">
      <alignment horizontal="center" wrapText="1"/>
      <protection hidden="1"/>
    </xf>
    <xf numFmtId="0" fontId="1" fillId="26" borderId="23" xfId="0" applyFont="1" applyFill="1" applyBorder="1" applyAlignment="1" applyProtection="1">
      <alignment horizontal="left" wrapText="1"/>
      <protection hidden="1"/>
    </xf>
    <xf numFmtId="0" fontId="1" fillId="0" borderId="18" xfId="0" applyFont="1" applyBorder="1" applyAlignment="1" applyProtection="1">
      <alignment horizontal="left" wrapText="1"/>
      <protection hidden="1"/>
    </xf>
    <xf numFmtId="0" fontId="1" fillId="0" borderId="19" xfId="0" applyFont="1" applyBorder="1" applyAlignment="1" applyProtection="1">
      <alignment horizontal="left" wrapText="1"/>
      <protection hidden="1"/>
    </xf>
    <xf numFmtId="0" fontId="1" fillId="0" borderId="20" xfId="0" applyFont="1" applyBorder="1" applyAlignment="1" applyProtection="1">
      <alignment horizontal="left" wrapText="1"/>
      <protection hidden="1"/>
    </xf>
    <xf numFmtId="0" fontId="1" fillId="0" borderId="21" xfId="0" applyFont="1" applyBorder="1" applyAlignment="1" applyProtection="1">
      <alignment horizontal="left" wrapText="1"/>
      <protection hidden="1"/>
    </xf>
    <xf numFmtId="0" fontId="1" fillId="0" borderId="12" xfId="0" applyFont="1" applyBorder="1" applyAlignment="1" applyProtection="1">
      <alignment horizontal="left" wrapText="1"/>
      <protection hidden="1"/>
    </xf>
    <xf numFmtId="0" fontId="1" fillId="0" borderId="22" xfId="0" applyFont="1" applyBorder="1" applyAlignment="1" applyProtection="1">
      <alignment horizontal="left" wrapText="1"/>
      <protection hidden="1"/>
    </xf>
    <xf numFmtId="0" fontId="1" fillId="0" borderId="15" xfId="0" applyFont="1" applyBorder="1" applyAlignment="1" applyProtection="1">
      <alignment horizontal="left" wrapText="1"/>
      <protection hidden="1"/>
    </xf>
    <xf numFmtId="0" fontId="0" fillId="0" borderId="0" xfId="0" quotePrefix="1" applyProtection="1">
      <protection hidden="1"/>
    </xf>
    <xf numFmtId="0" fontId="1" fillId="26" borderId="48" xfId="0" applyFont="1" applyFill="1" applyBorder="1" applyAlignment="1" applyProtection="1">
      <alignment horizontal="left" wrapText="1"/>
      <protection hidden="1"/>
    </xf>
    <xf numFmtId="0" fontId="1" fillId="26" borderId="49" xfId="0" applyFont="1" applyFill="1" applyBorder="1" applyAlignment="1" applyProtection="1">
      <alignment horizontal="center" wrapText="1"/>
      <protection hidden="1"/>
    </xf>
    <xf numFmtId="0" fontId="1" fillId="26" borderId="29" xfId="0" applyFont="1" applyFill="1" applyBorder="1" applyAlignment="1" applyProtection="1">
      <alignment horizontal="left" wrapText="1"/>
      <protection hidden="1"/>
    </xf>
    <xf numFmtId="0" fontId="1" fillId="26" borderId="43" xfId="0" applyFont="1" applyFill="1" applyBorder="1" applyAlignment="1" applyProtection="1">
      <alignment horizontal="left" wrapText="1"/>
      <protection hidden="1"/>
    </xf>
    <xf numFmtId="0" fontId="1" fillId="26" borderId="44" xfId="0" applyFont="1" applyFill="1" applyBorder="1" applyAlignment="1" applyProtection="1">
      <alignment horizontal="center" wrapText="1"/>
      <protection hidden="1"/>
    </xf>
    <xf numFmtId="0" fontId="1" fillId="26" borderId="39" xfId="0" applyFont="1" applyFill="1" applyBorder="1" applyAlignment="1" applyProtection="1">
      <alignment horizontal="left" wrapText="1"/>
      <protection hidden="1"/>
    </xf>
    <xf numFmtId="0" fontId="1" fillId="26" borderId="41" xfId="0" applyFont="1" applyFill="1" applyBorder="1" applyAlignment="1" applyProtection="1">
      <alignment horizontal="center" wrapText="1"/>
      <protection hidden="1"/>
    </xf>
    <xf numFmtId="3" fontId="1" fillId="26" borderId="28" xfId="0" applyNumberFormat="1" applyFont="1" applyFill="1" applyBorder="1" applyProtection="1">
      <protection hidden="1"/>
    </xf>
    <xf numFmtId="0" fontId="0" fillId="0" borderId="31" xfId="0" applyBorder="1" applyProtection="1">
      <protection locked="0"/>
    </xf>
    <xf numFmtId="0" fontId="0" fillId="0" borderId="29" xfId="0" applyBorder="1" applyProtection="1">
      <protection locked="0"/>
    </xf>
    <xf numFmtId="3" fontId="1" fillId="26" borderId="35" xfId="0" applyNumberFormat="1" applyFont="1" applyFill="1" applyBorder="1" applyProtection="1">
      <protection hidden="1"/>
    </xf>
    <xf numFmtId="0" fontId="0" fillId="0" borderId="21" xfId="0" applyBorder="1" applyProtection="1">
      <protection hidden="1"/>
    </xf>
    <xf numFmtId="0" fontId="1" fillId="26" borderId="28" xfId="0" applyFont="1" applyFill="1" applyBorder="1" applyAlignment="1" applyProtection="1">
      <alignment horizontal="center" wrapText="1"/>
      <protection hidden="1"/>
    </xf>
    <xf numFmtId="0" fontId="1" fillId="26" borderId="50" xfId="0" applyFont="1" applyFill="1" applyBorder="1" applyAlignment="1" applyProtection="1">
      <alignment horizontal="left" wrapText="1"/>
      <protection hidden="1"/>
    </xf>
    <xf numFmtId="0" fontId="1" fillId="26" borderId="51" xfId="0" applyFont="1" applyFill="1" applyBorder="1" applyAlignment="1" applyProtection="1">
      <alignment horizontal="left" wrapText="1"/>
      <protection hidden="1"/>
    </xf>
    <xf numFmtId="0" fontId="1" fillId="26" borderId="52" xfId="0" applyFont="1" applyFill="1" applyBorder="1" applyAlignment="1" applyProtection="1">
      <alignment horizontal="center" wrapText="1"/>
      <protection hidden="1"/>
    </xf>
    <xf numFmtId="0" fontId="1" fillId="26" borderId="45" xfId="0" applyFont="1" applyFill="1" applyBorder="1" applyAlignment="1" applyProtection="1">
      <alignment horizontal="center" wrapText="1"/>
      <protection hidden="1"/>
    </xf>
    <xf numFmtId="0" fontId="0" fillId="0" borderId="30" xfId="0" applyBorder="1" applyProtection="1">
      <protection locked="0"/>
    </xf>
    <xf numFmtId="0" fontId="1" fillId="0" borderId="23" xfId="0" applyFont="1" applyBorder="1" applyAlignment="1" applyProtection="1">
      <alignment horizontal="center" wrapText="1"/>
      <protection locked="0"/>
    </xf>
    <xf numFmtId="0" fontId="1" fillId="0" borderId="52" xfId="0" applyFont="1" applyBorder="1" applyAlignment="1" applyProtection="1">
      <alignment horizontal="center" wrapText="1"/>
      <protection locked="0"/>
    </xf>
    <xf numFmtId="0" fontId="1" fillId="0" borderId="53" xfId="0" applyFont="1" applyBorder="1" applyAlignment="1" applyProtection="1">
      <alignment horizontal="center" wrapText="1"/>
      <protection locked="0"/>
    </xf>
    <xf numFmtId="0" fontId="1" fillId="0" borderId="45" xfId="0" applyFont="1" applyBorder="1" applyAlignment="1" applyProtection="1">
      <alignment horizontal="center" wrapText="1"/>
      <protection locked="0"/>
    </xf>
    <xf numFmtId="3" fontId="4" fillId="24" borderId="36" xfId="0" applyNumberFormat="1" applyFont="1" applyFill="1" applyBorder="1" applyAlignment="1" applyProtection="1">
      <alignment horizontal="center"/>
      <protection hidden="1"/>
    </xf>
    <xf numFmtId="0" fontId="4" fillId="24" borderId="28" xfId="0" applyFont="1" applyFill="1" applyBorder="1" applyAlignment="1" applyProtection="1">
      <alignment horizontal="center"/>
      <protection hidden="1"/>
    </xf>
    <xf numFmtId="0" fontId="4" fillId="24" borderId="35" xfId="0" applyFont="1" applyFill="1" applyBorder="1" applyAlignment="1" applyProtection="1">
      <alignment horizontal="center"/>
      <protection hidden="1"/>
    </xf>
    <xf numFmtId="49" fontId="2" fillId="25" borderId="16" xfId="0" applyNumberFormat="1" applyFont="1" applyFill="1" applyBorder="1" applyAlignment="1" applyProtection="1">
      <alignment horizontal="left"/>
      <protection locked="0"/>
    </xf>
    <xf numFmtId="49" fontId="2" fillId="25" borderId="17" xfId="0" applyNumberFormat="1" applyFont="1" applyFill="1" applyBorder="1" applyAlignment="1" applyProtection="1">
      <alignment horizontal="left"/>
      <protection locked="0"/>
    </xf>
    <xf numFmtId="0" fontId="4" fillId="24" borderId="10" xfId="0" applyFont="1" applyFill="1" applyBorder="1" applyAlignment="1" applyProtection="1">
      <alignment horizontal="center" wrapText="1"/>
      <protection hidden="1"/>
    </xf>
    <xf numFmtId="0" fontId="4" fillId="24" borderId="17" xfId="0" applyFont="1" applyFill="1" applyBorder="1" applyAlignment="1" applyProtection="1">
      <alignment horizontal="center" wrapText="1"/>
      <protection hidden="1"/>
    </xf>
    <xf numFmtId="0" fontId="1" fillId="26" borderId="42" xfId="0" applyFont="1" applyFill="1" applyBorder="1" applyAlignment="1" applyProtection="1">
      <alignment horizontal="left" wrapText="1"/>
      <protection hidden="1"/>
    </xf>
    <xf numFmtId="0" fontId="1" fillId="26" borderId="54" xfId="0" applyFont="1" applyFill="1" applyBorder="1" applyAlignment="1" applyProtection="1">
      <alignment horizontal="left" wrapText="1"/>
      <protection hidden="1"/>
    </xf>
    <xf numFmtId="0" fontId="21" fillId="24" borderId="39" xfId="0" applyFont="1" applyFill="1" applyBorder="1" applyAlignment="1" applyProtection="1">
      <alignment horizontal="center" vertical="center"/>
      <protection hidden="1"/>
    </xf>
    <xf numFmtId="0" fontId="21" fillId="24" borderId="55" xfId="0" applyFont="1" applyFill="1" applyBorder="1" applyAlignment="1" applyProtection="1">
      <alignment horizontal="center" vertical="center"/>
      <protection hidden="1"/>
    </xf>
    <xf numFmtId="0" fontId="21" fillId="24" borderId="56" xfId="0" applyFont="1" applyFill="1" applyBorder="1" applyAlignment="1" applyProtection="1">
      <alignment horizontal="center" vertical="center"/>
      <protection hidden="1"/>
    </xf>
    <xf numFmtId="0" fontId="22" fillId="24" borderId="39" xfId="0" applyFont="1" applyFill="1" applyBorder="1" applyAlignment="1" applyProtection="1">
      <alignment horizontal="center" vertical="center"/>
      <protection hidden="1"/>
    </xf>
    <xf numFmtId="0" fontId="22" fillId="24" borderId="55" xfId="0" applyFont="1" applyFill="1" applyBorder="1" applyAlignment="1" applyProtection="1">
      <alignment horizontal="center" vertical="center"/>
      <protection hidden="1"/>
    </xf>
    <xf numFmtId="0" fontId="22" fillId="24" borderId="56" xfId="0" applyFont="1" applyFill="1" applyBorder="1" applyAlignment="1" applyProtection="1">
      <alignment horizontal="center" vertical="center"/>
      <protection hidden="1"/>
    </xf>
    <xf numFmtId="0" fontId="28" fillId="24" borderId="39" xfId="0" applyFont="1" applyFill="1" applyBorder="1" applyAlignment="1" applyProtection="1">
      <alignment horizontal="center" vertical="center"/>
      <protection hidden="1"/>
    </xf>
    <xf numFmtId="0" fontId="28" fillId="24" borderId="55" xfId="0" applyFont="1" applyFill="1" applyBorder="1" applyAlignment="1" applyProtection="1">
      <alignment horizontal="center" vertical="center"/>
      <protection hidden="1"/>
    </xf>
    <xf numFmtId="0" fontId="28" fillId="24" borderId="56" xfId="0" applyFont="1" applyFill="1" applyBorder="1" applyAlignment="1" applyProtection="1">
      <alignment horizontal="center" vertical="center"/>
      <protection hidden="1"/>
    </xf>
  </cellXfs>
  <cellStyles count="42">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EAF7D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6F1F7"/>
      <rgbColor rgb="003366FF"/>
      <rgbColor rgb="0033CCCC"/>
      <rgbColor rgb="00EBEBEB"/>
      <rgbColor rgb="000668AF"/>
      <rgbColor rgb="00E4DDB6"/>
      <rgbColor rgb="00EAE3C6"/>
      <rgbColor rgb="00666699"/>
      <rgbColor rgb="00969696"/>
      <rgbColor rgb="00003366"/>
      <rgbColor rgb="00339966"/>
      <rgbColor rgb="00003300"/>
      <rgbColor rgb="007AB031"/>
      <rgbColor rgb="009B00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23241271910378"/>
          <c:y val="3.1524658142230967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7.1301891540901857E-2"/>
          <c:y val="0.11033630349780839"/>
          <c:w val="0.91248370060571871"/>
          <c:h val="0.78986782345256479"/>
        </c:manualLayout>
      </c:layout>
      <c:barChart>
        <c:barDir val="col"/>
        <c:grouping val="clustered"/>
        <c:varyColors val="0"/>
        <c:ser>
          <c:idx val="0"/>
          <c:order val="0"/>
          <c:tx>
            <c:strRef>
              <c:f>Krankheitsquote!$D$50</c:f>
              <c:strCache>
                <c:ptCount val="1"/>
                <c:pt idx="0">
                  <c:v>Krankeitsquote</c:v>
                </c:pt>
              </c:strCache>
            </c:strRef>
          </c:tx>
          <c:spPr>
            <a:solidFill>
              <a:srgbClr val="0668AF"/>
            </a:solidFill>
            <a:ln w="12700">
              <a:solidFill>
                <a:srgbClr val="000000"/>
              </a:solidFill>
              <a:prstDash val="solid"/>
            </a:ln>
          </c:spPr>
          <c:invertIfNegative val="0"/>
          <c:cat>
            <c:strRef>
              <c:f>Krankheitsquote!$E$49:$P$49</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Krankheitsquote!$E$50:$P$50</c:f>
              <c:numCache>
                <c:formatCode>0.0%</c:formatCode>
                <c:ptCount val="12"/>
                <c:pt idx="0">
                  <c:v>4.6899999999999997E-2</c:v>
                </c:pt>
                <c:pt idx="1">
                  <c:v>6.4399999999999999E-2</c:v>
                </c:pt>
                <c:pt idx="2">
                  <c:v>6.0999999999999999E-2</c:v>
                </c:pt>
                <c:pt idx="3">
                  <c:v>3.6200000000000003E-2</c:v>
                </c:pt>
                <c:pt idx="4">
                  <c:v>2.75E-2</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0-C76A-4740-8DE6-8C2A969BF260}"/>
            </c:ext>
          </c:extLst>
        </c:ser>
        <c:dLbls>
          <c:showLegendKey val="0"/>
          <c:showVal val="0"/>
          <c:showCatName val="0"/>
          <c:showSerName val="0"/>
          <c:showPercent val="0"/>
          <c:showBubbleSize val="0"/>
        </c:dLbls>
        <c:gapWidth val="150"/>
        <c:axId val="765677232"/>
        <c:axId val="1"/>
      </c:barChart>
      <c:catAx>
        <c:axId val="765677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76567723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68580</xdr:colOff>
      <xdr:row>5</xdr:row>
      <xdr:rowOff>68580</xdr:rowOff>
    </xdr:from>
    <xdr:to>
      <xdr:col>3</xdr:col>
      <xdr:colOff>4320540</xdr:colOff>
      <xdr:row>6</xdr:row>
      <xdr:rowOff>99060</xdr:rowOff>
    </xdr:to>
    <xdr:sp macro="" textlink="">
      <xdr:nvSpPr>
        <xdr:cNvPr id="2049" name="Text Box 1">
          <a:extLst>
            <a:ext uri="{FF2B5EF4-FFF2-40B4-BE49-F238E27FC236}">
              <a16:creationId xmlns:a16="http://schemas.microsoft.com/office/drawing/2014/main" id="{989291CD-86B3-2F6B-BC43-ABBA6A9175A0}"/>
            </a:ext>
          </a:extLst>
        </xdr:cNvPr>
        <xdr:cNvSpPr txBox="1">
          <a:spLocks noChangeArrowheads="1"/>
        </xdr:cNvSpPr>
      </xdr:nvSpPr>
      <xdr:spPr bwMode="auto">
        <a:xfrm>
          <a:off x="960120" y="1066800"/>
          <a:ext cx="4358640" cy="586740"/>
        </a:xfrm>
        <a:prstGeom prst="rect">
          <a:avLst/>
        </a:prstGeom>
        <a:solidFill>
          <a:srgbClr xmlns:mc="http://schemas.openxmlformats.org/markup-compatibility/2006" xmlns:a14="http://schemas.microsoft.com/office/drawing/2010/main" val="E6F1F7" mc:Ignorable="a14" a14:legacySpreadsheetColorIndex="4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Mit dem Tool </a:t>
          </a:r>
          <a:r>
            <a:rPr lang="de-DE" sz="1000" b="1" i="0" u="none" strike="noStrike" baseline="0">
              <a:solidFill>
                <a:srgbClr val="000000"/>
              </a:solidFill>
              <a:latin typeface="Arial"/>
              <a:cs typeface="Arial"/>
            </a:rPr>
            <a:t>"Krankheitsquote"</a:t>
          </a:r>
          <a:r>
            <a:rPr lang="de-DE" sz="1000" b="0" i="0" u="none" strike="noStrike" baseline="0">
              <a:solidFill>
                <a:srgbClr val="000000"/>
              </a:solidFill>
              <a:latin typeface="Arial"/>
              <a:cs typeface="Arial"/>
            </a:rPr>
            <a:t> verschaffen Sie sich einen Überblick über den krankheitsbedingten Ausfall Ihrer Arbeitnehmer.</a:t>
          </a:r>
        </a:p>
      </xdr:txBody>
    </xdr:sp>
    <xdr:clientData/>
  </xdr:twoCellAnchor>
  <xdr:twoCellAnchor>
    <xdr:from>
      <xdr:col>2</xdr:col>
      <xdr:colOff>45720</xdr:colOff>
      <xdr:row>9</xdr:row>
      <xdr:rowOff>129540</xdr:rowOff>
    </xdr:from>
    <xdr:to>
      <xdr:col>4</xdr:col>
      <xdr:colOff>0</xdr:colOff>
      <xdr:row>10</xdr:row>
      <xdr:rowOff>3314700</xdr:rowOff>
    </xdr:to>
    <xdr:sp macro="" textlink="">
      <xdr:nvSpPr>
        <xdr:cNvPr id="2050" name="Text Box 2">
          <a:extLst>
            <a:ext uri="{FF2B5EF4-FFF2-40B4-BE49-F238E27FC236}">
              <a16:creationId xmlns:a16="http://schemas.microsoft.com/office/drawing/2014/main" id="{A6CB909A-0BA8-E7B6-07AB-5B3F1A769B45}"/>
            </a:ext>
          </a:extLst>
        </xdr:cNvPr>
        <xdr:cNvSpPr txBox="1">
          <a:spLocks noChangeArrowheads="1"/>
        </xdr:cNvSpPr>
      </xdr:nvSpPr>
      <xdr:spPr bwMode="auto">
        <a:xfrm>
          <a:off x="937260" y="2194560"/>
          <a:ext cx="4450080" cy="2842260"/>
        </a:xfrm>
        <a:prstGeom prst="rect">
          <a:avLst/>
        </a:prstGeom>
        <a:solidFill>
          <a:srgbClr xmlns:mc="http://schemas.openxmlformats.org/markup-compatibility/2006" xmlns:a14="http://schemas.microsoft.com/office/drawing/2010/main" val="E6F1F7" mc:Ignorable="a14" a14:legacySpreadsheetColorIndex="4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Eine der beliebtesten Kennzahlen im Personalcontrolling ist die Krankheitsquote. Auch wenn nur wenige Zahlen ermittelt werden, die Krankheitsquote fehlt praktisch in keinem Unternehmen.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Mit dem Tool </a:t>
          </a:r>
          <a:r>
            <a:rPr lang="de-DE" sz="1000" b="1" i="0" u="none" strike="noStrike" baseline="0">
              <a:solidFill>
                <a:srgbClr val="000000"/>
              </a:solidFill>
              <a:latin typeface="Arial"/>
              <a:cs typeface="Arial"/>
            </a:rPr>
            <a:t>"Krankheitsquote"</a:t>
          </a:r>
          <a:r>
            <a:rPr lang="de-DE" sz="1000" b="0" i="0" u="none" strike="noStrike" baseline="0">
              <a:solidFill>
                <a:srgbClr val="000000"/>
              </a:solidFill>
              <a:latin typeface="Arial"/>
              <a:cs typeface="Arial"/>
            </a:rPr>
            <a:t> können Sie die Werte für Ihr Unternehmen auf einfache Weise ermitteln.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Geben Sie hierzu im Arbeitsblatt </a:t>
          </a:r>
          <a:r>
            <a:rPr lang="de-DE" sz="1000" b="1" i="0" u="none" strike="noStrike" baseline="0">
              <a:solidFill>
                <a:srgbClr val="000000"/>
              </a:solidFill>
              <a:latin typeface="Arial"/>
              <a:cs typeface="Arial"/>
            </a:rPr>
            <a:t>"Stammdaten und Parameter"</a:t>
          </a:r>
          <a:r>
            <a:rPr lang="de-DE" sz="1000" b="0" i="0" u="none" strike="noStrike" baseline="0">
              <a:solidFill>
                <a:srgbClr val="000000"/>
              </a:solidFill>
              <a:latin typeface="Arial"/>
              <a:cs typeface="Arial"/>
            </a:rPr>
            <a:t> zunächst ihre Firmendaten, die Wochenarbeitszeit, die Arbeitstage je Woche, die Urlaubstage pro Jahr und die Arbeitstage für die Monate Januar bis Dezember ein.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Anschließend werden im Arbeitsblatt "Krankheitsquote" zunächst im oberen Bereich der Personalbestand und dann die Krankheitstage eingetragen. Aus den gemachten Angaben ermittelt das Tool die Krankheitsquoten für jeden Einzelmonat und die durchschnittliche Krankheitsquote des Jahres.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xdr:colOff>
      <xdr:row>47</xdr:row>
      <xdr:rowOff>129540</xdr:rowOff>
    </xdr:from>
    <xdr:to>
      <xdr:col>16</xdr:col>
      <xdr:colOff>617220</xdr:colOff>
      <xdr:row>73</xdr:row>
      <xdr:rowOff>99060</xdr:rowOff>
    </xdr:to>
    <xdr:graphicFrame macro="">
      <xdr:nvGraphicFramePr>
        <xdr:cNvPr id="20483" name="Diagramm 3">
          <a:extLst>
            <a:ext uri="{FF2B5EF4-FFF2-40B4-BE49-F238E27FC236}">
              <a16:creationId xmlns:a16="http://schemas.microsoft.com/office/drawing/2014/main" id="{DADC77D0-A4C0-05C0-6B21-01A3BE9513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autoPageBreaks="0"/>
  </sheetPr>
  <dimension ref="A2:IT47"/>
  <sheetViews>
    <sheetView showGridLines="0" zoomScaleNormal="100" workbookViewId="0">
      <selection activeCell="E7" sqref="E7"/>
    </sheetView>
  </sheetViews>
  <sheetFormatPr baseColWidth="10" defaultColWidth="11.42578125" defaultRowHeight="12.75" x14ac:dyDescent="0.2"/>
  <cols>
    <col min="1" max="1" width="11.42578125" style="3"/>
    <col min="2" max="3" width="1.5703125" style="3" customWidth="1"/>
    <col min="4" max="4" width="26.28515625" style="3" customWidth="1"/>
    <col min="5" max="5" width="11.7109375" style="3" customWidth="1"/>
    <col min="6" max="6" width="11.42578125" style="3"/>
    <col min="7" max="7" width="1.5703125" style="3" customWidth="1"/>
    <col min="8" max="8" width="1.7109375" style="3" customWidth="1"/>
    <col min="9" max="9" width="12" style="3" bestFit="1" customWidth="1"/>
    <col min="10" max="10" width="11.42578125" style="3"/>
    <col min="11" max="11" width="0" style="3" hidden="1" customWidth="1"/>
    <col min="12" max="16384" width="11.42578125" style="3"/>
  </cols>
  <sheetData>
    <row r="2" spans="1:254" ht="13.5" thickBot="1" x14ac:dyDescent="0.25"/>
    <row r="3" spans="1:254" s="1" customFormat="1" ht="25.5" customHeight="1" thickBot="1" x14ac:dyDescent="0.25">
      <c r="A3" s="3"/>
      <c r="B3" s="119" t="s">
        <v>37</v>
      </c>
      <c r="C3" s="120"/>
      <c r="D3" s="120"/>
      <c r="E3" s="120"/>
      <c r="F3" s="120"/>
      <c r="G3" s="120"/>
      <c r="H3" s="121"/>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x14ac:dyDescent="0.2">
      <c r="B4" s="4"/>
      <c r="H4" s="5"/>
    </row>
    <row r="5" spans="1:254" x14ac:dyDescent="0.2">
      <c r="B5" s="4"/>
      <c r="C5" s="10"/>
      <c r="D5" s="115" t="s">
        <v>0</v>
      </c>
      <c r="E5" s="116"/>
      <c r="F5" s="2"/>
      <c r="G5" s="2"/>
      <c r="H5" s="5"/>
    </row>
    <row r="6" spans="1:254" x14ac:dyDescent="0.2">
      <c r="B6" s="4"/>
      <c r="C6" s="12"/>
      <c r="D6" s="13"/>
      <c r="E6" s="13"/>
      <c r="F6" s="13"/>
      <c r="G6" s="14"/>
      <c r="H6" s="5"/>
      <c r="K6" s="3">
        <f ca="1">+YEAR(TODAY())-2</f>
        <v>2021</v>
      </c>
    </row>
    <row r="7" spans="1:254" x14ac:dyDescent="0.2">
      <c r="B7" s="4"/>
      <c r="C7" s="15"/>
      <c r="D7" s="16" t="s">
        <v>1</v>
      </c>
      <c r="E7" s="23">
        <v>2022</v>
      </c>
      <c r="F7" s="17"/>
      <c r="G7" s="18"/>
      <c r="H7" s="5"/>
      <c r="K7" s="3">
        <f ca="1">1+K6</f>
        <v>2022</v>
      </c>
    </row>
    <row r="8" spans="1:254" x14ac:dyDescent="0.2">
      <c r="B8" s="4"/>
      <c r="C8" s="15"/>
      <c r="D8" s="16"/>
      <c r="E8" s="17"/>
      <c r="F8" s="17"/>
      <c r="G8" s="18"/>
      <c r="H8" s="5"/>
      <c r="K8" s="3">
        <f t="shared" ref="K8:K17" ca="1" si="0">1+K7</f>
        <v>2023</v>
      </c>
    </row>
    <row r="9" spans="1:254" x14ac:dyDescent="0.2">
      <c r="B9" s="4"/>
      <c r="C9" s="15"/>
      <c r="D9" s="16" t="s">
        <v>2</v>
      </c>
      <c r="E9" s="113" t="s">
        <v>57</v>
      </c>
      <c r="F9" s="114"/>
      <c r="G9" s="18"/>
      <c r="H9" s="5"/>
      <c r="K9" s="3">
        <f t="shared" ca="1" si="0"/>
        <v>2024</v>
      </c>
    </row>
    <row r="10" spans="1:254" x14ac:dyDescent="0.2">
      <c r="B10" s="4"/>
      <c r="C10" s="15"/>
      <c r="D10" s="16" t="s">
        <v>3</v>
      </c>
      <c r="E10" s="113" t="s">
        <v>58</v>
      </c>
      <c r="F10" s="114"/>
      <c r="G10" s="18"/>
      <c r="H10" s="5"/>
      <c r="K10" s="3">
        <f t="shared" ca="1" si="0"/>
        <v>2025</v>
      </c>
    </row>
    <row r="11" spans="1:254" x14ac:dyDescent="0.2">
      <c r="B11" s="4"/>
      <c r="C11" s="15"/>
      <c r="D11" s="16"/>
      <c r="E11" s="17"/>
      <c r="F11" s="17"/>
      <c r="G11" s="18"/>
      <c r="H11" s="5"/>
      <c r="K11" s="3">
        <f t="shared" ca="1" si="0"/>
        <v>2026</v>
      </c>
    </row>
    <row r="12" spans="1:254" x14ac:dyDescent="0.2">
      <c r="B12" s="4"/>
      <c r="C12" s="15"/>
      <c r="D12" s="16" t="s">
        <v>4</v>
      </c>
      <c r="E12" s="113" t="s">
        <v>59</v>
      </c>
      <c r="F12" s="114"/>
      <c r="G12" s="18"/>
      <c r="H12" s="5"/>
      <c r="K12" s="3">
        <f t="shared" ca="1" si="0"/>
        <v>2027</v>
      </c>
    </row>
    <row r="13" spans="1:254" x14ac:dyDescent="0.2">
      <c r="B13" s="4"/>
      <c r="C13" s="15"/>
      <c r="D13" s="16" t="s">
        <v>6</v>
      </c>
      <c r="E13" s="113" t="s">
        <v>60</v>
      </c>
      <c r="F13" s="114"/>
      <c r="G13" s="18"/>
      <c r="H13" s="5"/>
      <c r="K13" s="3">
        <f t="shared" ca="1" si="0"/>
        <v>2028</v>
      </c>
    </row>
    <row r="14" spans="1:254" x14ac:dyDescent="0.2">
      <c r="B14" s="4"/>
      <c r="C14" s="15"/>
      <c r="D14" s="16" t="s">
        <v>7</v>
      </c>
      <c r="E14" s="113" t="s">
        <v>9</v>
      </c>
      <c r="F14" s="114"/>
      <c r="G14" s="18"/>
      <c r="H14" s="5"/>
      <c r="K14" s="3">
        <f t="shared" ca="1" si="0"/>
        <v>2029</v>
      </c>
    </row>
    <row r="15" spans="1:254" x14ac:dyDescent="0.2">
      <c r="B15" s="4"/>
      <c r="C15" s="15"/>
      <c r="D15" s="16" t="s">
        <v>8</v>
      </c>
      <c r="E15" s="113" t="s">
        <v>61</v>
      </c>
      <c r="F15" s="114"/>
      <c r="G15" s="18"/>
      <c r="H15" s="5"/>
      <c r="K15" s="3">
        <f t="shared" ca="1" si="0"/>
        <v>2030</v>
      </c>
    </row>
    <row r="16" spans="1:254" ht="13.5" thickBot="1" x14ac:dyDescent="0.25">
      <c r="B16" s="4"/>
      <c r="C16" s="19"/>
      <c r="D16" s="20"/>
      <c r="E16" s="20"/>
      <c r="F16" s="20"/>
      <c r="G16" s="21"/>
      <c r="H16" s="5"/>
      <c r="K16" s="3">
        <f t="shared" ca="1" si="0"/>
        <v>2031</v>
      </c>
    </row>
    <row r="17" spans="2:11" x14ac:dyDescent="0.2">
      <c r="B17" s="4"/>
      <c r="C17" s="77"/>
      <c r="D17" s="77"/>
      <c r="E17" s="77"/>
      <c r="F17" s="77"/>
      <c r="G17" s="77"/>
      <c r="H17" s="5"/>
      <c r="K17" s="3">
        <f t="shared" ca="1" si="0"/>
        <v>2032</v>
      </c>
    </row>
    <row r="18" spans="2:11" x14ac:dyDescent="0.2">
      <c r="B18" s="4"/>
      <c r="C18" s="10"/>
      <c r="D18" s="115" t="s">
        <v>38</v>
      </c>
      <c r="E18" s="116"/>
      <c r="F18" s="77"/>
      <c r="G18" s="77"/>
      <c r="H18" s="5"/>
    </row>
    <row r="19" spans="2:11" x14ac:dyDescent="0.2">
      <c r="B19" s="4"/>
      <c r="C19" s="80"/>
      <c r="D19" s="81"/>
      <c r="E19" s="81"/>
      <c r="F19" s="81"/>
      <c r="G19" s="82"/>
      <c r="H19" s="5"/>
    </row>
    <row r="20" spans="2:11" x14ac:dyDescent="0.2">
      <c r="B20" s="4"/>
      <c r="C20" s="83"/>
      <c r="D20" s="79" t="s">
        <v>39</v>
      </c>
      <c r="E20" s="78" t="s">
        <v>40</v>
      </c>
      <c r="F20" s="106">
        <v>38</v>
      </c>
      <c r="G20" s="84"/>
      <c r="H20" s="5"/>
    </row>
    <row r="21" spans="2:11" x14ac:dyDescent="0.2">
      <c r="B21" s="4"/>
      <c r="C21" s="83"/>
      <c r="D21" s="79" t="s">
        <v>41</v>
      </c>
      <c r="E21" s="78" t="s">
        <v>51</v>
      </c>
      <c r="F21" s="106">
        <v>5</v>
      </c>
      <c r="G21" s="84"/>
      <c r="H21" s="5"/>
    </row>
    <row r="22" spans="2:11" x14ac:dyDescent="0.2">
      <c r="B22" s="4"/>
      <c r="C22" s="83"/>
      <c r="D22" s="79" t="s">
        <v>44</v>
      </c>
      <c r="E22" s="78" t="s">
        <v>51</v>
      </c>
      <c r="F22" s="106">
        <v>30</v>
      </c>
      <c r="G22" s="84"/>
      <c r="H22" s="5"/>
    </row>
    <row r="23" spans="2:11" x14ac:dyDescent="0.2">
      <c r="B23" s="4"/>
      <c r="C23" s="83"/>
      <c r="D23" s="79" t="s">
        <v>54</v>
      </c>
      <c r="E23" s="78" t="s">
        <v>51</v>
      </c>
      <c r="F23" s="106">
        <v>1</v>
      </c>
      <c r="G23" s="84"/>
      <c r="H23" s="5"/>
    </row>
    <row r="24" spans="2:11" ht="13.5" thickBot="1" x14ac:dyDescent="0.25">
      <c r="B24" s="4"/>
      <c r="C24" s="83"/>
      <c r="D24" s="77"/>
      <c r="E24" s="77"/>
      <c r="F24" s="77"/>
      <c r="G24" s="84"/>
      <c r="H24" s="5"/>
    </row>
    <row r="25" spans="2:11" x14ac:dyDescent="0.2">
      <c r="B25" s="4"/>
      <c r="C25" s="83"/>
      <c r="D25" s="88" t="s">
        <v>52</v>
      </c>
      <c r="E25" s="89" t="s">
        <v>18</v>
      </c>
      <c r="F25" s="107">
        <v>20</v>
      </c>
      <c r="G25" s="84"/>
      <c r="H25" s="5"/>
    </row>
    <row r="26" spans="2:11" x14ac:dyDescent="0.2">
      <c r="B26" s="4"/>
      <c r="C26" s="83"/>
      <c r="D26" s="90" t="s">
        <v>52</v>
      </c>
      <c r="E26" s="78" t="s">
        <v>19</v>
      </c>
      <c r="F26" s="108">
        <v>19</v>
      </c>
      <c r="G26" s="84"/>
      <c r="H26" s="5"/>
    </row>
    <row r="27" spans="2:11" x14ac:dyDescent="0.2">
      <c r="B27" s="4"/>
      <c r="C27" s="83"/>
      <c r="D27" s="90" t="s">
        <v>52</v>
      </c>
      <c r="E27" s="78" t="s">
        <v>20</v>
      </c>
      <c r="F27" s="108">
        <v>20</v>
      </c>
      <c r="G27" s="84"/>
      <c r="H27" s="5"/>
    </row>
    <row r="28" spans="2:11" x14ac:dyDescent="0.2">
      <c r="B28" s="4"/>
      <c r="C28" s="83"/>
      <c r="D28" s="90" t="s">
        <v>52</v>
      </c>
      <c r="E28" s="78" t="s">
        <v>21</v>
      </c>
      <c r="F28" s="108">
        <v>20</v>
      </c>
      <c r="G28" s="84"/>
      <c r="H28" s="5"/>
    </row>
    <row r="29" spans="2:11" x14ac:dyDescent="0.2">
      <c r="B29" s="4"/>
      <c r="C29" s="83"/>
      <c r="D29" s="90" t="s">
        <v>52</v>
      </c>
      <c r="E29" s="78" t="s">
        <v>22</v>
      </c>
      <c r="F29" s="108">
        <v>19</v>
      </c>
      <c r="G29" s="84"/>
      <c r="H29" s="5"/>
    </row>
    <row r="30" spans="2:11" x14ac:dyDescent="0.2">
      <c r="B30" s="4"/>
      <c r="C30" s="83"/>
      <c r="D30" s="90" t="s">
        <v>52</v>
      </c>
      <c r="E30" s="78" t="s">
        <v>23</v>
      </c>
      <c r="F30" s="108">
        <v>20</v>
      </c>
      <c r="G30" s="84"/>
      <c r="H30" s="5"/>
    </row>
    <row r="31" spans="2:11" x14ac:dyDescent="0.2">
      <c r="B31" s="4"/>
      <c r="C31" s="83"/>
      <c r="D31" s="90" t="s">
        <v>52</v>
      </c>
      <c r="E31" s="78" t="s">
        <v>24</v>
      </c>
      <c r="F31" s="108">
        <v>20</v>
      </c>
      <c r="G31" s="84"/>
      <c r="H31" s="5"/>
    </row>
    <row r="32" spans="2:11" x14ac:dyDescent="0.2">
      <c r="B32" s="4"/>
      <c r="C32" s="83"/>
      <c r="D32" s="90" t="s">
        <v>52</v>
      </c>
      <c r="E32" s="78" t="s">
        <v>25</v>
      </c>
      <c r="F32" s="108">
        <v>20</v>
      </c>
      <c r="G32" s="84"/>
      <c r="H32" s="5"/>
    </row>
    <row r="33" spans="2:10" x14ac:dyDescent="0.2">
      <c r="B33" s="4"/>
      <c r="C33" s="83"/>
      <c r="D33" s="90" t="s">
        <v>52</v>
      </c>
      <c r="E33" s="78" t="s">
        <v>26</v>
      </c>
      <c r="F33" s="108">
        <v>20</v>
      </c>
      <c r="G33" s="84"/>
      <c r="H33" s="5"/>
    </row>
    <row r="34" spans="2:10" x14ac:dyDescent="0.2">
      <c r="B34" s="4"/>
      <c r="C34" s="83"/>
      <c r="D34" s="90" t="s">
        <v>52</v>
      </c>
      <c r="E34" s="78" t="s">
        <v>27</v>
      </c>
      <c r="F34" s="108">
        <v>20</v>
      </c>
      <c r="G34" s="84"/>
      <c r="H34" s="5"/>
    </row>
    <row r="35" spans="2:10" x14ac:dyDescent="0.2">
      <c r="B35" s="4"/>
      <c r="C35" s="83"/>
      <c r="D35" s="90" t="s">
        <v>52</v>
      </c>
      <c r="E35" s="78" t="s">
        <v>28</v>
      </c>
      <c r="F35" s="108">
        <v>20</v>
      </c>
      <c r="G35" s="84"/>
      <c r="H35" s="5"/>
    </row>
    <row r="36" spans="2:10" ht="13.5" thickBot="1" x14ac:dyDescent="0.25">
      <c r="B36" s="4"/>
      <c r="C36" s="83"/>
      <c r="D36" s="91" t="s">
        <v>52</v>
      </c>
      <c r="E36" s="92" t="s">
        <v>29</v>
      </c>
      <c r="F36" s="109">
        <v>19</v>
      </c>
      <c r="G36" s="84"/>
      <c r="H36" s="5"/>
    </row>
    <row r="37" spans="2:10" ht="15.75" customHeight="1" thickBot="1" x14ac:dyDescent="0.25">
      <c r="B37" s="4"/>
      <c r="C37" s="83"/>
      <c r="D37" s="93" t="str">
        <f>"Arbeitstage "&amp;E7</f>
        <v>Arbeitstage 2022</v>
      </c>
      <c r="E37" s="100" t="s">
        <v>1</v>
      </c>
      <c r="F37" s="94">
        <f>IF(ISERROR(SUM(F25:F36)),"",SUM(F25:F36))</f>
        <v>237</v>
      </c>
      <c r="G37" s="84"/>
      <c r="H37" s="5"/>
    </row>
    <row r="38" spans="2:10" ht="13.5" thickBot="1" x14ac:dyDescent="0.25">
      <c r="B38" s="4"/>
      <c r="C38" s="99"/>
      <c r="G38" s="5"/>
      <c r="H38" s="5"/>
    </row>
    <row r="39" spans="2:10" x14ac:dyDescent="0.2">
      <c r="B39" s="4"/>
      <c r="C39" s="83"/>
      <c r="D39" s="101" t="s">
        <v>43</v>
      </c>
      <c r="E39" s="102"/>
      <c r="F39" s="103">
        <f>IF(ISERROR(F37-F22-F23),"",F37-F22-F23)</f>
        <v>206</v>
      </c>
      <c r="G39" s="84"/>
      <c r="H39" s="5"/>
    </row>
    <row r="40" spans="2:10" ht="13.5" thickBot="1" x14ac:dyDescent="0.25">
      <c r="B40" s="4"/>
      <c r="C40" s="83"/>
      <c r="D40" s="117" t="s">
        <v>42</v>
      </c>
      <c r="E40" s="118"/>
      <c r="F40" s="104">
        <f>IF(ISERROR(ROUND(F39/12,1)),"",ROUND(F39/12,1))</f>
        <v>17.2</v>
      </c>
      <c r="G40" s="84"/>
      <c r="H40" s="5"/>
      <c r="J40" s="87"/>
    </row>
    <row r="41" spans="2:10" ht="13.5" thickBot="1" x14ac:dyDescent="0.25">
      <c r="B41" s="4"/>
      <c r="C41" s="85"/>
      <c r="D41" s="76"/>
      <c r="E41" s="76"/>
      <c r="F41" s="76"/>
      <c r="G41" s="86"/>
      <c r="H41" s="5"/>
    </row>
    <row r="42" spans="2:10" ht="13.5" thickBot="1" x14ac:dyDescent="0.25">
      <c r="B42" s="6"/>
      <c r="C42" s="7"/>
      <c r="D42" s="7"/>
      <c r="E42" s="7"/>
      <c r="F42" s="7"/>
      <c r="G42" s="7"/>
      <c r="H42" s="8"/>
      <c r="J42" s="87"/>
    </row>
    <row r="44" spans="2:10" x14ac:dyDescent="0.2">
      <c r="B44" s="9" t="s">
        <v>62</v>
      </c>
    </row>
    <row r="45" spans="2:10" x14ac:dyDescent="0.2">
      <c r="B45" s="9" t="s">
        <v>63</v>
      </c>
    </row>
    <row r="46" spans="2:10" x14ac:dyDescent="0.2">
      <c r="B46" s="9" t="s">
        <v>64</v>
      </c>
    </row>
    <row r="47" spans="2:10" x14ac:dyDescent="0.2">
      <c r="B47" s="9"/>
    </row>
  </sheetData>
  <sheetProtection sheet="1"/>
  <mergeCells count="10">
    <mergeCell ref="E10:F10"/>
    <mergeCell ref="D18:E18"/>
    <mergeCell ref="D40:E40"/>
    <mergeCell ref="B3:H3"/>
    <mergeCell ref="D5:E5"/>
    <mergeCell ref="E12:F12"/>
    <mergeCell ref="E13:F13"/>
    <mergeCell ref="E14:F14"/>
    <mergeCell ref="E15:F15"/>
    <mergeCell ref="E9:F9"/>
  </mergeCells>
  <phoneticPr fontId="0" type="noConversion"/>
  <dataValidations count="6">
    <dataValidation type="list" showErrorMessage="1" errorTitle="Jahr wählen" error="Bitte wählen Sie aus der Liste ein Jahr, für das der Anlagespiegel erstellt werden soll." sqref="E7" xr:uid="{00000000-0002-0000-0000-000000000000}">
      <formula1>$K$6:$K$17</formula1>
    </dataValidation>
    <dataValidation type="whole" allowBlank="1" showErrorMessage="1" errorTitle="Arbeitstage eingeben" error="Hier bitte die Arbeitstage des Monats eingeben." sqref="F25:F36" xr:uid="{00000000-0002-0000-0000-000001000000}">
      <formula1>0</formula1>
      <formula2>31</formula2>
    </dataValidation>
    <dataValidation type="decimal" allowBlank="1" showErrorMessage="1" errorTitle="Wochenarbeitszeit eingeben" error="Hier bitte die Wochenarbeitszeit in Stunden eingeben." sqref="F20" xr:uid="{00000000-0002-0000-0000-000002000000}">
      <formula1>1</formula1>
      <formula2>168</formula2>
    </dataValidation>
    <dataValidation type="whole" allowBlank="1" showErrorMessage="1" errorTitle="Arbeitstage je Woche eingeben" error="Hier bitte die Arbeitstage je Woche eingeben." sqref="F21" xr:uid="{00000000-0002-0000-0000-000003000000}">
      <formula1>1</formula1>
      <formula2>7</formula2>
    </dataValidation>
    <dataValidation type="whole" allowBlank="1" showErrorMessage="1" errorTitle="Urlaubstage eingeben" error="Hier bitte die Urlaubstage je Mitarbeiter und Jahr eingeben." sqref="F22" xr:uid="{00000000-0002-0000-0000-000004000000}">
      <formula1>0</formula1>
      <formula2>60</formula2>
    </dataValidation>
    <dataValidation type="whole" allowBlank="1" showErrorMessage="1" errorTitle="Sonstige freie Tage eingeben" error="Hier bitte die sonstigen freien Tage (z. B. Betriebsferien, Betriebsfeiern etc.) eingeben." sqref="F23" xr:uid="{00000000-0002-0000-0000-000005000000}">
      <formula1>1</formula1>
      <formula2>60</formula2>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autoPageBreaks="0"/>
  </sheetPr>
  <dimension ref="A2:IR17"/>
  <sheetViews>
    <sheetView showGridLines="0" showZeros="0" tabSelected="1" showOutlineSymbols="0" workbookViewId="0">
      <selection activeCell="E7" sqref="E7"/>
    </sheetView>
  </sheetViews>
  <sheetFormatPr baseColWidth="10" defaultColWidth="11.42578125" defaultRowHeight="12.75" x14ac:dyDescent="0.2"/>
  <cols>
    <col min="1" max="1" width="11.42578125" style="3"/>
    <col min="2" max="3" width="1.5703125" style="3" customWidth="1"/>
    <col min="4" max="4" width="64" style="3" customWidth="1"/>
    <col min="5" max="5" width="1.5703125" style="3" customWidth="1"/>
    <col min="6" max="6" width="1.7109375" style="3" customWidth="1"/>
    <col min="7" max="7" width="2.7109375" style="3" customWidth="1"/>
    <col min="8" max="16384" width="11.42578125" style="3"/>
  </cols>
  <sheetData>
    <row r="2" spans="1:252" ht="13.5" thickBot="1" x14ac:dyDescent="0.25"/>
    <row r="3" spans="1:252" s="1" customFormat="1" ht="25.5" customHeight="1" thickBot="1" x14ac:dyDescent="0.25">
      <c r="A3" s="3"/>
      <c r="B3" s="122" t="s">
        <v>35</v>
      </c>
      <c r="C3" s="123"/>
      <c r="D3" s="123"/>
      <c r="E3" s="123"/>
      <c r="F3" s="124"/>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row>
    <row r="4" spans="1:252" x14ac:dyDescent="0.2">
      <c r="B4" s="4"/>
      <c r="F4" s="5"/>
    </row>
    <row r="5" spans="1:252" x14ac:dyDescent="0.2">
      <c r="B5" s="4"/>
      <c r="C5" s="10"/>
      <c r="D5" s="11" t="s">
        <v>5</v>
      </c>
      <c r="E5" s="2"/>
      <c r="F5" s="5"/>
    </row>
    <row r="6" spans="1:252" ht="44.25" customHeight="1" x14ac:dyDescent="0.2">
      <c r="B6" s="4"/>
      <c r="C6" s="15"/>
      <c r="D6" s="22"/>
      <c r="E6" s="14"/>
      <c r="F6" s="5"/>
    </row>
    <row r="7" spans="1:252" ht="13.5" thickBot="1" x14ac:dyDescent="0.25">
      <c r="B7" s="4"/>
      <c r="C7" s="19"/>
      <c r="D7" s="20"/>
      <c r="E7" s="21"/>
      <c r="F7" s="5"/>
    </row>
    <row r="8" spans="1:252" x14ac:dyDescent="0.2">
      <c r="B8" s="4"/>
      <c r="F8" s="5"/>
    </row>
    <row r="9" spans="1:252" x14ac:dyDescent="0.2">
      <c r="B9" s="4"/>
      <c r="C9" s="10"/>
      <c r="D9" s="11" t="s">
        <v>55</v>
      </c>
      <c r="E9" s="2"/>
      <c r="F9" s="5"/>
    </row>
    <row r="10" spans="1:252" x14ac:dyDescent="0.2">
      <c r="B10" s="4"/>
      <c r="C10" s="12"/>
      <c r="D10" s="13"/>
      <c r="E10" s="14"/>
      <c r="F10" s="5"/>
    </row>
    <row r="11" spans="1:252" ht="221.25" customHeight="1" x14ac:dyDescent="0.2">
      <c r="B11" s="4"/>
      <c r="C11" s="15"/>
      <c r="D11" s="16"/>
      <c r="E11" s="18"/>
      <c r="F11" s="5"/>
    </row>
    <row r="12" spans="1:252" ht="4.5" customHeight="1" thickBot="1" x14ac:dyDescent="0.25">
      <c r="B12" s="4"/>
      <c r="C12" s="19"/>
      <c r="D12" s="20"/>
      <c r="E12" s="21"/>
      <c r="F12" s="5"/>
    </row>
    <row r="13" spans="1:252" ht="13.5" thickBot="1" x14ac:dyDescent="0.25">
      <c r="B13" s="6"/>
      <c r="C13" s="7"/>
      <c r="D13" s="7"/>
      <c r="E13" s="7"/>
      <c r="F13" s="8"/>
    </row>
    <row r="15" spans="1:252" x14ac:dyDescent="0.2">
      <c r="B15" s="9" t="s">
        <v>62</v>
      </c>
    </row>
    <row r="16" spans="1:252" x14ac:dyDescent="0.2">
      <c r="B16" s="9" t="s">
        <v>63</v>
      </c>
    </row>
    <row r="17" spans="2:2" x14ac:dyDescent="0.2">
      <c r="B17" s="9" t="s">
        <v>64</v>
      </c>
    </row>
  </sheetData>
  <sheetProtection sheet="1"/>
  <mergeCells count="1">
    <mergeCell ref="B3:F3"/>
  </mergeCells>
  <phoneticPr fontId="0"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78"/>
  <sheetViews>
    <sheetView showGridLines="0" zoomScaleNormal="100" workbookViewId="0">
      <selection activeCell="E10" sqref="E10"/>
    </sheetView>
  </sheetViews>
  <sheetFormatPr baseColWidth="10" defaultColWidth="11.42578125" defaultRowHeight="12.75" x14ac:dyDescent="0.2"/>
  <cols>
    <col min="1" max="1" width="1.7109375" style="3" customWidth="1"/>
    <col min="2" max="3" width="0.85546875" style="3" customWidth="1"/>
    <col min="4" max="4" width="35.28515625" style="3" customWidth="1"/>
    <col min="5" max="5" width="6.28515625" style="3" customWidth="1"/>
    <col min="6" max="14" width="6.5703125" style="3" bestFit="1" customWidth="1"/>
    <col min="15" max="16" width="6.28515625" style="3" customWidth="1"/>
    <col min="17" max="17" width="9.42578125" style="25" bestFit="1" customWidth="1"/>
    <col min="18" max="18" width="1.5703125" style="26" customWidth="1"/>
    <col min="19" max="19" width="8.7109375" style="26" customWidth="1"/>
    <col min="20" max="20" width="2.7109375" style="3" customWidth="1"/>
    <col min="21" max="21" width="0" style="3" hidden="1" customWidth="1"/>
    <col min="22" max="16384" width="11.42578125" style="3"/>
  </cols>
  <sheetData>
    <row r="1" spans="2:19" x14ac:dyDescent="0.2">
      <c r="O1" s="25"/>
      <c r="P1" s="26"/>
      <c r="Q1" s="26"/>
      <c r="R1" s="3"/>
      <c r="S1" s="3"/>
    </row>
    <row r="2" spans="2:19" ht="13.5" thickBot="1" x14ac:dyDescent="0.25">
      <c r="O2" s="25"/>
      <c r="P2" s="26"/>
      <c r="Q2" s="26"/>
      <c r="R2" s="3"/>
      <c r="S2" s="3"/>
    </row>
    <row r="3" spans="2:19" ht="19.5" customHeight="1" thickBot="1" x14ac:dyDescent="0.25">
      <c r="B3" s="125" t="s">
        <v>36</v>
      </c>
      <c r="C3" s="126"/>
      <c r="D3" s="126"/>
      <c r="E3" s="126"/>
      <c r="F3" s="126"/>
      <c r="G3" s="126"/>
      <c r="H3" s="126"/>
      <c r="I3" s="126"/>
      <c r="J3" s="126"/>
      <c r="K3" s="126"/>
      <c r="L3" s="126"/>
      <c r="M3" s="126"/>
      <c r="N3" s="126"/>
      <c r="O3" s="126"/>
      <c r="P3" s="126"/>
      <c r="Q3" s="126"/>
      <c r="R3" s="127"/>
      <c r="S3" s="3"/>
    </row>
    <row r="4" spans="2:19" ht="5.0999999999999996" customHeight="1" thickBot="1" x14ac:dyDescent="0.25">
      <c r="B4" s="24"/>
      <c r="C4" s="24"/>
      <c r="D4" s="24"/>
      <c r="E4" s="24"/>
      <c r="F4" s="24"/>
      <c r="G4" s="24"/>
      <c r="H4" s="24"/>
      <c r="I4" s="24"/>
      <c r="J4" s="24"/>
      <c r="K4" s="24"/>
      <c r="L4" s="24"/>
      <c r="M4" s="24"/>
      <c r="N4" s="24"/>
      <c r="O4" s="24"/>
      <c r="P4" s="24"/>
      <c r="Q4" s="24"/>
      <c r="R4" s="24"/>
      <c r="S4" s="3"/>
    </row>
    <row r="5" spans="2:19" ht="15" x14ac:dyDescent="0.2">
      <c r="B5" s="30" t="str">
        <f>"Firma: "&amp;'Stammdaten und Parameter'!E12</f>
        <v>Firma: Mustermann GmbH</v>
      </c>
      <c r="C5" s="31"/>
      <c r="D5" s="31"/>
      <c r="E5" s="31"/>
      <c r="F5" s="31"/>
      <c r="G5" s="31"/>
      <c r="H5" s="31"/>
      <c r="I5" s="31"/>
      <c r="J5" s="31"/>
      <c r="K5" s="31"/>
      <c r="L5" s="31"/>
      <c r="M5" s="31"/>
      <c r="N5" s="31"/>
      <c r="O5" s="32"/>
      <c r="P5" s="33"/>
      <c r="Q5" s="32"/>
      <c r="R5" s="34" t="str">
        <f>"Erstellt von: "&amp;'Stammdaten und Parameter'!E9&amp;" "&amp;'Stammdaten und Parameter'!E10&amp;"  "</f>
        <v xml:space="preserve">Erstellt von: Max Mustermann  </v>
      </c>
      <c r="S5" s="3"/>
    </row>
    <row r="6" spans="2:19" x14ac:dyDescent="0.2">
      <c r="B6" s="4"/>
      <c r="O6" s="25"/>
      <c r="P6" s="26"/>
      <c r="Q6" s="26"/>
      <c r="R6" s="5"/>
      <c r="S6" s="3"/>
    </row>
    <row r="7" spans="2:19" s="27" customFormat="1" x14ac:dyDescent="0.2">
      <c r="B7" s="28"/>
      <c r="C7" s="61" t="s">
        <v>10</v>
      </c>
      <c r="D7" s="67"/>
      <c r="E7" s="68"/>
      <c r="F7" s="69"/>
      <c r="Q7" s="63"/>
      <c r="R7" s="64"/>
      <c r="S7" s="65"/>
    </row>
    <row r="8" spans="2:19" ht="13.5" thickBot="1" x14ac:dyDescent="0.25">
      <c r="B8" s="4"/>
      <c r="R8" s="59"/>
    </row>
    <row r="9" spans="2:19" ht="13.5" thickBot="1" x14ac:dyDescent="0.25">
      <c r="B9" s="4"/>
      <c r="D9" s="66" t="s">
        <v>17</v>
      </c>
      <c r="E9" s="111" t="s">
        <v>18</v>
      </c>
      <c r="F9" s="111" t="s">
        <v>19</v>
      </c>
      <c r="G9" s="111" t="s">
        <v>20</v>
      </c>
      <c r="H9" s="111" t="s">
        <v>21</v>
      </c>
      <c r="I9" s="111" t="s">
        <v>22</v>
      </c>
      <c r="J9" s="111" t="s">
        <v>23</v>
      </c>
      <c r="K9" s="111" t="s">
        <v>24</v>
      </c>
      <c r="L9" s="111" t="s">
        <v>25</v>
      </c>
      <c r="M9" s="111" t="s">
        <v>26</v>
      </c>
      <c r="N9" s="111" t="s">
        <v>27</v>
      </c>
      <c r="O9" s="111" t="s">
        <v>28</v>
      </c>
      <c r="P9" s="112" t="s">
        <v>29</v>
      </c>
      <c r="Q9" s="110" t="s">
        <v>56</v>
      </c>
      <c r="R9" s="59"/>
    </row>
    <row r="10" spans="2:19" x14ac:dyDescent="0.2">
      <c r="B10" s="4"/>
      <c r="D10" s="96" t="s">
        <v>11</v>
      </c>
      <c r="E10" s="70">
        <v>1</v>
      </c>
      <c r="F10" s="70">
        <v>1</v>
      </c>
      <c r="G10" s="70">
        <v>1</v>
      </c>
      <c r="H10" s="70">
        <v>1</v>
      </c>
      <c r="I10" s="70">
        <v>1</v>
      </c>
      <c r="J10" s="70"/>
      <c r="K10" s="70"/>
      <c r="L10" s="70"/>
      <c r="M10" s="70"/>
      <c r="N10" s="70"/>
      <c r="O10" s="70"/>
      <c r="P10" s="71"/>
      <c r="Q10" s="40">
        <f>IF(ISERROR(AVERAGE(E10:P10)),"",IF(AVERAGE(E10:P10)=0,"",AVERAGE(E10:P10)))</f>
        <v>1</v>
      </c>
      <c r="R10" s="59"/>
    </row>
    <row r="11" spans="2:19" x14ac:dyDescent="0.2">
      <c r="B11" s="4"/>
      <c r="D11" s="97" t="s">
        <v>12</v>
      </c>
      <c r="E11" s="72">
        <v>4</v>
      </c>
      <c r="F11" s="72">
        <v>4</v>
      </c>
      <c r="G11" s="72">
        <v>4</v>
      </c>
      <c r="H11" s="72">
        <v>4</v>
      </c>
      <c r="I11" s="72">
        <v>4</v>
      </c>
      <c r="J11" s="72"/>
      <c r="K11" s="72"/>
      <c r="L11" s="72"/>
      <c r="M11" s="72"/>
      <c r="N11" s="72"/>
      <c r="O11" s="72"/>
      <c r="P11" s="73"/>
      <c r="Q11" s="41">
        <f t="shared" ref="Q11:Q23" si="0">IF(ISERROR(AVERAGE(E11:P11)),"",IF(AVERAGE(E11:P11)=0,"",AVERAGE(E11:P11)))</f>
        <v>4</v>
      </c>
      <c r="R11" s="59"/>
    </row>
    <row r="12" spans="2:19" x14ac:dyDescent="0.2">
      <c r="B12" s="4"/>
      <c r="D12" s="97" t="s">
        <v>13</v>
      </c>
      <c r="E12" s="72">
        <v>123</v>
      </c>
      <c r="F12" s="72">
        <v>124</v>
      </c>
      <c r="G12" s="72">
        <v>128</v>
      </c>
      <c r="H12" s="72">
        <v>122</v>
      </c>
      <c r="I12" s="72">
        <v>130</v>
      </c>
      <c r="J12" s="72"/>
      <c r="K12" s="72"/>
      <c r="L12" s="72"/>
      <c r="M12" s="72"/>
      <c r="N12" s="72"/>
      <c r="O12" s="72"/>
      <c r="P12" s="73"/>
      <c r="Q12" s="41">
        <f t="shared" si="0"/>
        <v>125.4</v>
      </c>
      <c r="R12" s="59"/>
    </row>
    <row r="13" spans="2:19" x14ac:dyDescent="0.2">
      <c r="B13" s="4"/>
      <c r="D13" s="97" t="s">
        <v>14</v>
      </c>
      <c r="E13" s="72">
        <v>4</v>
      </c>
      <c r="F13" s="72">
        <v>4</v>
      </c>
      <c r="G13" s="72">
        <v>4</v>
      </c>
      <c r="H13" s="72">
        <v>4</v>
      </c>
      <c r="I13" s="72">
        <v>4</v>
      </c>
      <c r="J13" s="72"/>
      <c r="K13" s="72"/>
      <c r="L13" s="72"/>
      <c r="M13" s="72"/>
      <c r="N13" s="72"/>
      <c r="O13" s="72"/>
      <c r="P13" s="73"/>
      <c r="Q13" s="41">
        <f t="shared" si="0"/>
        <v>4</v>
      </c>
      <c r="R13" s="59"/>
    </row>
    <row r="14" spans="2:19" x14ac:dyDescent="0.2">
      <c r="B14" s="4"/>
      <c r="D14" s="97" t="s">
        <v>15</v>
      </c>
      <c r="E14" s="72">
        <v>19</v>
      </c>
      <c r="F14" s="72">
        <v>19</v>
      </c>
      <c r="G14" s="72">
        <v>19</v>
      </c>
      <c r="H14" s="72">
        <v>19</v>
      </c>
      <c r="I14" s="72">
        <v>18</v>
      </c>
      <c r="J14" s="72"/>
      <c r="K14" s="72"/>
      <c r="L14" s="72"/>
      <c r="M14" s="72"/>
      <c r="N14" s="72"/>
      <c r="O14" s="72"/>
      <c r="P14" s="73"/>
      <c r="Q14" s="41">
        <f t="shared" si="0"/>
        <v>18.8</v>
      </c>
      <c r="R14" s="59"/>
    </row>
    <row r="15" spans="2:19" x14ac:dyDescent="0.2">
      <c r="B15" s="4"/>
      <c r="D15" s="97" t="s">
        <v>33</v>
      </c>
      <c r="E15" s="72">
        <v>11</v>
      </c>
      <c r="F15" s="72">
        <v>11</v>
      </c>
      <c r="G15" s="72">
        <v>11</v>
      </c>
      <c r="H15" s="72">
        <v>11</v>
      </c>
      <c r="I15" s="72">
        <v>11</v>
      </c>
      <c r="J15" s="72"/>
      <c r="K15" s="72"/>
      <c r="L15" s="72"/>
      <c r="M15" s="72"/>
      <c r="N15" s="72"/>
      <c r="O15" s="72"/>
      <c r="P15" s="73"/>
      <c r="Q15" s="41">
        <f t="shared" si="0"/>
        <v>11</v>
      </c>
      <c r="R15" s="59"/>
    </row>
    <row r="16" spans="2:19" x14ac:dyDescent="0.2">
      <c r="B16" s="4"/>
      <c r="D16" s="97" t="s">
        <v>16</v>
      </c>
      <c r="E16" s="72">
        <v>9</v>
      </c>
      <c r="F16" s="72">
        <v>9</v>
      </c>
      <c r="G16" s="72">
        <v>9</v>
      </c>
      <c r="H16" s="72">
        <v>9</v>
      </c>
      <c r="I16" s="72">
        <v>9</v>
      </c>
      <c r="J16" s="72"/>
      <c r="K16" s="72"/>
      <c r="L16" s="72"/>
      <c r="M16" s="72"/>
      <c r="N16" s="72"/>
      <c r="O16" s="72"/>
      <c r="P16" s="73"/>
      <c r="Q16" s="41">
        <f t="shared" si="0"/>
        <v>9</v>
      </c>
      <c r="R16" s="59"/>
    </row>
    <row r="17" spans="2:21" x14ac:dyDescent="0.2">
      <c r="B17" s="4"/>
      <c r="D17" s="97" t="s">
        <v>34</v>
      </c>
      <c r="E17" s="72">
        <v>5</v>
      </c>
      <c r="F17" s="72">
        <v>5</v>
      </c>
      <c r="G17" s="72">
        <v>5</v>
      </c>
      <c r="H17" s="72">
        <v>5</v>
      </c>
      <c r="I17" s="72">
        <v>5</v>
      </c>
      <c r="J17" s="72"/>
      <c r="K17" s="72"/>
      <c r="L17" s="72"/>
      <c r="M17" s="72"/>
      <c r="N17" s="72"/>
      <c r="O17" s="72"/>
      <c r="P17" s="73"/>
      <c r="Q17" s="41">
        <f t="shared" si="0"/>
        <v>5</v>
      </c>
      <c r="R17" s="59"/>
    </row>
    <row r="18" spans="2:21" x14ac:dyDescent="0.2">
      <c r="B18" s="4"/>
      <c r="D18" s="97"/>
      <c r="E18" s="72"/>
      <c r="F18" s="72"/>
      <c r="G18" s="72"/>
      <c r="H18" s="72"/>
      <c r="I18" s="72"/>
      <c r="J18" s="72"/>
      <c r="K18" s="72"/>
      <c r="L18" s="72"/>
      <c r="M18" s="72"/>
      <c r="N18" s="72"/>
      <c r="O18" s="72"/>
      <c r="P18" s="73"/>
      <c r="Q18" s="41" t="str">
        <f t="shared" si="0"/>
        <v/>
      </c>
      <c r="R18" s="59"/>
    </row>
    <row r="19" spans="2:21" x14ac:dyDescent="0.2">
      <c r="B19" s="4"/>
      <c r="D19" s="97"/>
      <c r="E19" s="72"/>
      <c r="F19" s="72"/>
      <c r="G19" s="72"/>
      <c r="H19" s="72"/>
      <c r="I19" s="72"/>
      <c r="J19" s="72"/>
      <c r="K19" s="72"/>
      <c r="L19" s="72"/>
      <c r="M19" s="72"/>
      <c r="N19" s="72"/>
      <c r="O19" s="72"/>
      <c r="P19" s="73"/>
      <c r="Q19" s="41" t="str">
        <f t="shared" si="0"/>
        <v/>
      </c>
      <c r="R19" s="59"/>
    </row>
    <row r="20" spans="2:21" x14ac:dyDescent="0.2">
      <c r="B20" s="4"/>
      <c r="D20" s="97"/>
      <c r="E20" s="72"/>
      <c r="F20" s="72"/>
      <c r="G20" s="72"/>
      <c r="H20" s="72"/>
      <c r="I20" s="72"/>
      <c r="J20" s="72"/>
      <c r="K20" s="72"/>
      <c r="L20" s="72"/>
      <c r="M20" s="72"/>
      <c r="N20" s="72"/>
      <c r="O20" s="72"/>
      <c r="P20" s="73"/>
      <c r="Q20" s="41" t="str">
        <f t="shared" si="0"/>
        <v/>
      </c>
      <c r="R20" s="59"/>
    </row>
    <row r="21" spans="2:21" ht="13.5" thickBot="1" x14ac:dyDescent="0.25">
      <c r="B21" s="4"/>
      <c r="D21" s="105"/>
      <c r="E21" s="74"/>
      <c r="F21" s="74"/>
      <c r="G21" s="74"/>
      <c r="H21" s="74"/>
      <c r="I21" s="74"/>
      <c r="J21" s="74"/>
      <c r="K21" s="74"/>
      <c r="L21" s="74"/>
      <c r="M21" s="74"/>
      <c r="N21" s="74"/>
      <c r="O21" s="74"/>
      <c r="P21" s="75"/>
      <c r="Q21" s="42" t="str">
        <f t="shared" si="0"/>
        <v/>
      </c>
      <c r="R21" s="59"/>
    </row>
    <row r="22" spans="2:21" ht="13.5" thickBot="1" x14ac:dyDescent="0.25">
      <c r="B22" s="4"/>
      <c r="D22" s="35" t="s">
        <v>45</v>
      </c>
      <c r="E22" s="43">
        <f>+IF(ISERROR(SUM(E10:E21)),"",IF(SUM(E10:E21)=0,"",SUM(E10:E21)))</f>
        <v>176</v>
      </c>
      <c r="F22" s="43">
        <f t="shared" ref="F22:Q22" si="1">+IF(ISERROR(SUM(F10:F21)),"",IF(SUM(F10:F21)=0,"",SUM(F10:F21)))</f>
        <v>177</v>
      </c>
      <c r="G22" s="43">
        <f t="shared" si="1"/>
        <v>181</v>
      </c>
      <c r="H22" s="43">
        <f t="shared" si="1"/>
        <v>175</v>
      </c>
      <c r="I22" s="43">
        <f t="shared" si="1"/>
        <v>182</v>
      </c>
      <c r="J22" s="43" t="str">
        <f t="shared" si="1"/>
        <v/>
      </c>
      <c r="K22" s="43" t="str">
        <f t="shared" si="1"/>
        <v/>
      </c>
      <c r="L22" s="43" t="str">
        <f t="shared" si="1"/>
        <v/>
      </c>
      <c r="M22" s="43" t="str">
        <f t="shared" si="1"/>
        <v/>
      </c>
      <c r="N22" s="43" t="str">
        <f t="shared" si="1"/>
        <v/>
      </c>
      <c r="O22" s="43" t="str">
        <f t="shared" si="1"/>
        <v/>
      </c>
      <c r="P22" s="44" t="str">
        <f t="shared" si="1"/>
        <v/>
      </c>
      <c r="Q22" s="45">
        <f t="shared" si="1"/>
        <v>178.20000000000002</v>
      </c>
      <c r="R22" s="59"/>
    </row>
    <row r="23" spans="2:21" ht="13.5" thickBot="1" x14ac:dyDescent="0.25">
      <c r="B23" s="4"/>
      <c r="D23" s="35" t="s">
        <v>48</v>
      </c>
      <c r="E23" s="95">
        <f>IF(ISERROR(IF(E22="","",ROUND(E22*'Stammdaten und Parameter'!$F$40,0))),"",IF(E22="","",ROUND(E22*'Stammdaten und Parameter'!$F$40,0)))</f>
        <v>3027</v>
      </c>
      <c r="F23" s="95">
        <f>IF(ISERROR(IF(F22="","",ROUND(F22*'Stammdaten und Parameter'!$F$40,0))),"",IF(F22="","",ROUND(F22*'Stammdaten und Parameter'!$F$40,0)))</f>
        <v>3044</v>
      </c>
      <c r="G23" s="95">
        <f>IF(ISERROR(IF(G22="","",ROUND(G22*'Stammdaten und Parameter'!$F$40,0))),"",IF(G22="","",ROUND(G22*'Stammdaten und Parameter'!$F$40,0)))</f>
        <v>3113</v>
      </c>
      <c r="H23" s="95">
        <f>IF(ISERROR(IF(H22="","",ROUND(H22*'Stammdaten und Parameter'!$F$40,0))),"",IF(H22="","",ROUND(H22*'Stammdaten und Parameter'!$F$40,0)))</f>
        <v>3010</v>
      </c>
      <c r="I23" s="95">
        <f>IF(ISERROR(IF(I22="","",ROUND(I22*'Stammdaten und Parameter'!$F$40,0))),"",IF(I22="","",ROUND(I22*'Stammdaten und Parameter'!$F$40,0)))</f>
        <v>3130</v>
      </c>
      <c r="J23" s="95" t="str">
        <f>IF(ISERROR(IF(J22="","",ROUND(J22*'Stammdaten und Parameter'!$F$40,0))),"",IF(J22="","",ROUND(J22*'Stammdaten und Parameter'!$F$40,0)))</f>
        <v/>
      </c>
      <c r="K23" s="95" t="str">
        <f>IF(ISERROR(IF(K22="","",ROUND(K22*'Stammdaten und Parameter'!$F$40,0))),"",IF(K22="","",ROUND(K22*'Stammdaten und Parameter'!$F$40,0)))</f>
        <v/>
      </c>
      <c r="L23" s="95" t="str">
        <f>IF(ISERROR(IF(L22="","",ROUND(L22*'Stammdaten und Parameter'!$F$40,0))),"",IF(L22="","",ROUND(L22*'Stammdaten und Parameter'!$F$40,0)))</f>
        <v/>
      </c>
      <c r="M23" s="95" t="str">
        <f>IF(ISERROR(IF(M22="","",ROUND(M22*'Stammdaten und Parameter'!$F$40,0))),"",IF(M22="","",ROUND(M22*'Stammdaten und Parameter'!$F$40,0)))</f>
        <v/>
      </c>
      <c r="N23" s="95" t="str">
        <f>IF(ISERROR(IF(N22="","",ROUND(N22*'Stammdaten und Parameter'!$F$40,0))),"",IF(N22="","",ROUND(N22*'Stammdaten und Parameter'!$F$40,0)))</f>
        <v/>
      </c>
      <c r="O23" s="95" t="str">
        <f>IF(ISERROR(IF(O22="","",ROUND(O22*'Stammdaten und Parameter'!$F$40,0))),"",IF(O22="","",ROUND(O22*'Stammdaten und Parameter'!$F$40,0)))</f>
        <v/>
      </c>
      <c r="P23" s="98" t="str">
        <f>IF(ISERROR(IF(P22="","",ROUND(P22*'Stammdaten und Parameter'!$F$40,0))),"",IF(P22="","",ROUND(P22*'Stammdaten und Parameter'!$F$40,0)))</f>
        <v/>
      </c>
      <c r="Q23" s="45">
        <f t="shared" si="0"/>
        <v>3064.8</v>
      </c>
      <c r="R23" s="59"/>
      <c r="U23" s="25">
        <f>SUM(E23:P23)</f>
        <v>15324</v>
      </c>
    </row>
    <row r="24" spans="2:21" x14ac:dyDescent="0.2">
      <c r="B24" s="4"/>
      <c r="R24" s="59"/>
    </row>
    <row r="25" spans="2:21" s="27" customFormat="1" x14ac:dyDescent="0.2">
      <c r="B25" s="28"/>
      <c r="C25" s="61" t="s">
        <v>53</v>
      </c>
      <c r="D25" s="67"/>
      <c r="E25" s="67"/>
      <c r="F25" s="62"/>
      <c r="Q25" s="63"/>
      <c r="R25" s="64"/>
      <c r="S25" s="65"/>
    </row>
    <row r="26" spans="2:21" ht="13.5" thickBot="1" x14ac:dyDescent="0.25">
      <c r="B26" s="4"/>
      <c r="R26" s="59"/>
    </row>
    <row r="27" spans="2:21" ht="13.5" thickBot="1" x14ac:dyDescent="0.25">
      <c r="B27" s="4"/>
      <c r="D27" s="66" t="s">
        <v>46</v>
      </c>
      <c r="E27" s="111" t="s">
        <v>18</v>
      </c>
      <c r="F27" s="111" t="s">
        <v>19</v>
      </c>
      <c r="G27" s="111" t="s">
        <v>20</v>
      </c>
      <c r="H27" s="111" t="s">
        <v>21</v>
      </c>
      <c r="I27" s="111" t="s">
        <v>22</v>
      </c>
      <c r="J27" s="111" t="s">
        <v>23</v>
      </c>
      <c r="K27" s="111" t="s">
        <v>24</v>
      </c>
      <c r="L27" s="111" t="s">
        <v>25</v>
      </c>
      <c r="M27" s="111" t="s">
        <v>26</v>
      </c>
      <c r="N27" s="111" t="s">
        <v>27</v>
      </c>
      <c r="O27" s="111" t="s">
        <v>28</v>
      </c>
      <c r="P27" s="112" t="s">
        <v>29</v>
      </c>
      <c r="Q27" s="110" t="s">
        <v>30</v>
      </c>
      <c r="R27" s="59"/>
    </row>
    <row r="28" spans="2:21" x14ac:dyDescent="0.2">
      <c r="B28" s="4"/>
      <c r="D28" s="39" t="str">
        <f>+IF(D10="","",D10)</f>
        <v>Geschäftsleitung</v>
      </c>
      <c r="E28" s="70"/>
      <c r="F28" s="70"/>
      <c r="G28" s="70"/>
      <c r="H28" s="70"/>
      <c r="I28" s="70"/>
      <c r="J28" s="70"/>
      <c r="K28" s="70"/>
      <c r="L28" s="70"/>
      <c r="M28" s="70"/>
      <c r="N28" s="70"/>
      <c r="O28" s="70"/>
      <c r="P28" s="71"/>
      <c r="Q28" s="40" t="str">
        <f>IF(ISERROR(SUM(E28:P28)),"",IF(SUM(E28:P28)=0,"",SUM(E28:P28)))</f>
        <v/>
      </c>
      <c r="R28" s="59"/>
    </row>
    <row r="29" spans="2:21" x14ac:dyDescent="0.2">
      <c r="B29" s="4"/>
      <c r="D29" s="37" t="str">
        <f t="shared" ref="D29:D39" si="2">+IF(D11="","",D11)</f>
        <v>Leitende Angestellte</v>
      </c>
      <c r="E29" s="72">
        <v>10</v>
      </c>
      <c r="F29" s="72"/>
      <c r="G29" s="72"/>
      <c r="H29" s="72"/>
      <c r="I29" s="72">
        <v>2</v>
      </c>
      <c r="J29" s="72"/>
      <c r="K29" s="72"/>
      <c r="L29" s="72"/>
      <c r="M29" s="72"/>
      <c r="N29" s="72"/>
      <c r="O29" s="72"/>
      <c r="P29" s="73"/>
      <c r="Q29" s="41">
        <f t="shared" ref="Q29:Q39" si="3">IF(ISERROR(SUM(E29:P29)),"",IF(SUM(E29:P29)=0,"",SUM(E29:P29)))</f>
        <v>12</v>
      </c>
      <c r="R29" s="59"/>
    </row>
    <row r="30" spans="2:21" x14ac:dyDescent="0.2">
      <c r="B30" s="4"/>
      <c r="D30" s="37" t="str">
        <f t="shared" si="2"/>
        <v>Gewerbliche Mitarbeiter</v>
      </c>
      <c r="E30" s="72">
        <v>111</v>
      </c>
      <c r="F30" s="72">
        <v>150</v>
      </c>
      <c r="G30" s="72">
        <v>159</v>
      </c>
      <c r="H30" s="72">
        <v>78</v>
      </c>
      <c r="I30" s="72">
        <v>72</v>
      </c>
      <c r="J30" s="72"/>
      <c r="K30" s="72"/>
      <c r="L30" s="72"/>
      <c r="M30" s="72"/>
      <c r="N30" s="72"/>
      <c r="O30" s="72"/>
      <c r="P30" s="73"/>
      <c r="Q30" s="41">
        <f t="shared" si="3"/>
        <v>570</v>
      </c>
      <c r="R30" s="59"/>
    </row>
    <row r="31" spans="2:21" x14ac:dyDescent="0.2">
      <c r="B31" s="4"/>
      <c r="D31" s="37" t="str">
        <f t="shared" si="2"/>
        <v>Vorarbeiter</v>
      </c>
      <c r="E31" s="72"/>
      <c r="F31" s="72"/>
      <c r="G31" s="72">
        <v>8</v>
      </c>
      <c r="H31" s="72"/>
      <c r="I31" s="72">
        <v>4</v>
      </c>
      <c r="J31" s="72"/>
      <c r="K31" s="72"/>
      <c r="L31" s="72"/>
      <c r="M31" s="72"/>
      <c r="N31" s="72"/>
      <c r="O31" s="72"/>
      <c r="P31" s="73"/>
      <c r="Q31" s="41">
        <f t="shared" si="3"/>
        <v>12</v>
      </c>
      <c r="R31" s="59"/>
    </row>
    <row r="32" spans="2:21" x14ac:dyDescent="0.2">
      <c r="B32" s="4"/>
      <c r="D32" s="37" t="str">
        <f t="shared" si="2"/>
        <v>Mitarbeiter im Vertrieb</v>
      </c>
      <c r="E32" s="72">
        <v>12</v>
      </c>
      <c r="F32" s="72">
        <v>22</v>
      </c>
      <c r="G32" s="72">
        <v>12</v>
      </c>
      <c r="H32" s="72">
        <v>18</v>
      </c>
      <c r="I32" s="72">
        <v>2</v>
      </c>
      <c r="J32" s="72"/>
      <c r="K32" s="72"/>
      <c r="L32" s="72"/>
      <c r="M32" s="72"/>
      <c r="N32" s="72"/>
      <c r="O32" s="72"/>
      <c r="P32" s="73"/>
      <c r="Q32" s="41">
        <f t="shared" si="3"/>
        <v>66</v>
      </c>
      <c r="R32" s="59"/>
    </row>
    <row r="33" spans="2:19" x14ac:dyDescent="0.2">
      <c r="B33" s="4"/>
      <c r="D33" s="37" t="str">
        <f t="shared" si="2"/>
        <v>Mitarbeiter im Einkauf</v>
      </c>
      <c r="E33" s="72">
        <v>9</v>
      </c>
      <c r="F33" s="72">
        <v>19</v>
      </c>
      <c r="G33" s="72">
        <v>9</v>
      </c>
      <c r="H33" s="72">
        <v>8</v>
      </c>
      <c r="I33" s="72">
        <v>4</v>
      </c>
      <c r="J33" s="72"/>
      <c r="K33" s="72"/>
      <c r="L33" s="72"/>
      <c r="M33" s="72"/>
      <c r="N33" s="72"/>
      <c r="O33" s="72"/>
      <c r="P33" s="73"/>
      <c r="Q33" s="41">
        <f t="shared" si="3"/>
        <v>49</v>
      </c>
      <c r="R33" s="59"/>
    </row>
    <row r="34" spans="2:19" x14ac:dyDescent="0.2">
      <c r="B34" s="4"/>
      <c r="D34" s="37" t="str">
        <f t="shared" si="2"/>
        <v>Mitarbeiter im Rechnungswesen</v>
      </c>
      <c r="E34" s="72"/>
      <c r="F34" s="72"/>
      <c r="G34" s="72">
        <v>2</v>
      </c>
      <c r="H34" s="72"/>
      <c r="I34" s="72">
        <v>2</v>
      </c>
      <c r="J34" s="72"/>
      <c r="K34" s="72"/>
      <c r="L34" s="72"/>
      <c r="M34" s="72"/>
      <c r="N34" s="72"/>
      <c r="O34" s="72"/>
      <c r="P34" s="73"/>
      <c r="Q34" s="41">
        <f t="shared" si="3"/>
        <v>4</v>
      </c>
      <c r="R34" s="59"/>
    </row>
    <row r="35" spans="2:19" x14ac:dyDescent="0.2">
      <c r="B35" s="4"/>
      <c r="D35" s="37" t="str">
        <f t="shared" si="2"/>
        <v>Mitarbeiter in der Verwaltung</v>
      </c>
      <c r="E35" s="72"/>
      <c r="F35" s="72">
        <v>5</v>
      </c>
      <c r="G35" s="72"/>
      <c r="H35" s="72">
        <v>5</v>
      </c>
      <c r="I35" s="72"/>
      <c r="J35" s="72"/>
      <c r="K35" s="72"/>
      <c r="L35" s="72"/>
      <c r="M35" s="72"/>
      <c r="N35" s="72"/>
      <c r="O35" s="72"/>
      <c r="P35" s="73"/>
      <c r="Q35" s="41">
        <f t="shared" si="3"/>
        <v>10</v>
      </c>
      <c r="R35" s="59"/>
    </row>
    <row r="36" spans="2:19" x14ac:dyDescent="0.2">
      <c r="B36" s="4"/>
      <c r="D36" s="37" t="str">
        <f t="shared" si="2"/>
        <v/>
      </c>
      <c r="E36" s="72"/>
      <c r="F36" s="72"/>
      <c r="G36" s="72"/>
      <c r="H36" s="72"/>
      <c r="I36" s="72"/>
      <c r="J36" s="72"/>
      <c r="K36" s="72"/>
      <c r="L36" s="72"/>
      <c r="M36" s="72"/>
      <c r="N36" s="72"/>
      <c r="O36" s="72"/>
      <c r="P36" s="73"/>
      <c r="Q36" s="41" t="str">
        <f t="shared" si="3"/>
        <v/>
      </c>
      <c r="R36" s="59"/>
    </row>
    <row r="37" spans="2:19" x14ac:dyDescent="0.2">
      <c r="B37" s="4"/>
      <c r="D37" s="37" t="str">
        <f t="shared" si="2"/>
        <v/>
      </c>
      <c r="E37" s="72"/>
      <c r="F37" s="72"/>
      <c r="G37" s="72"/>
      <c r="H37" s="72"/>
      <c r="I37" s="72"/>
      <c r="J37" s="72"/>
      <c r="K37" s="72"/>
      <c r="L37" s="72"/>
      <c r="M37" s="72"/>
      <c r="N37" s="72"/>
      <c r="O37" s="72"/>
      <c r="P37" s="73"/>
      <c r="Q37" s="41" t="str">
        <f t="shared" si="3"/>
        <v/>
      </c>
      <c r="R37" s="59"/>
    </row>
    <row r="38" spans="2:19" x14ac:dyDescent="0.2">
      <c r="B38" s="4"/>
      <c r="D38" s="37" t="str">
        <f t="shared" si="2"/>
        <v/>
      </c>
      <c r="E38" s="72"/>
      <c r="F38" s="72"/>
      <c r="G38" s="72"/>
      <c r="H38" s="72"/>
      <c r="I38" s="72"/>
      <c r="J38" s="72"/>
      <c r="K38" s="72"/>
      <c r="L38" s="72"/>
      <c r="M38" s="72"/>
      <c r="N38" s="72"/>
      <c r="O38" s="72"/>
      <c r="P38" s="73"/>
      <c r="Q38" s="41" t="str">
        <f t="shared" si="3"/>
        <v/>
      </c>
      <c r="R38" s="59"/>
    </row>
    <row r="39" spans="2:19" ht="13.5" thickBot="1" x14ac:dyDescent="0.25">
      <c r="B39" s="4"/>
      <c r="D39" s="38" t="str">
        <f t="shared" si="2"/>
        <v/>
      </c>
      <c r="E39" s="74"/>
      <c r="F39" s="74"/>
      <c r="G39" s="74"/>
      <c r="H39" s="74"/>
      <c r="I39" s="74"/>
      <c r="J39" s="74"/>
      <c r="K39" s="74"/>
      <c r="L39" s="74"/>
      <c r="M39" s="74"/>
      <c r="N39" s="74"/>
      <c r="O39" s="74"/>
      <c r="P39" s="75"/>
      <c r="Q39" s="42" t="str">
        <f t="shared" si="3"/>
        <v/>
      </c>
      <c r="R39" s="59"/>
    </row>
    <row r="40" spans="2:19" ht="13.5" thickBot="1" x14ac:dyDescent="0.25">
      <c r="B40" s="4"/>
      <c r="D40" s="35" t="s">
        <v>47</v>
      </c>
      <c r="E40" s="43">
        <f t="shared" ref="E40:Q40" si="4">+IF(ISERROR(SUM(E28:E39)),"",IF(SUM(E28:E39)=0,"",SUM(E28:E39)))</f>
        <v>142</v>
      </c>
      <c r="F40" s="43">
        <f t="shared" si="4"/>
        <v>196</v>
      </c>
      <c r="G40" s="43">
        <f t="shared" si="4"/>
        <v>190</v>
      </c>
      <c r="H40" s="43">
        <f t="shared" si="4"/>
        <v>109</v>
      </c>
      <c r="I40" s="43">
        <f t="shared" si="4"/>
        <v>86</v>
      </c>
      <c r="J40" s="43" t="str">
        <f t="shared" si="4"/>
        <v/>
      </c>
      <c r="K40" s="43" t="str">
        <f t="shared" si="4"/>
        <v/>
      </c>
      <c r="L40" s="43" t="str">
        <f t="shared" si="4"/>
        <v/>
      </c>
      <c r="M40" s="43" t="str">
        <f t="shared" si="4"/>
        <v/>
      </c>
      <c r="N40" s="43" t="str">
        <f t="shared" si="4"/>
        <v/>
      </c>
      <c r="O40" s="43" t="str">
        <f t="shared" si="4"/>
        <v/>
      </c>
      <c r="P40" s="44" t="str">
        <f t="shared" si="4"/>
        <v/>
      </c>
      <c r="Q40" s="45">
        <f t="shared" si="4"/>
        <v>723</v>
      </c>
      <c r="R40" s="59"/>
    </row>
    <row r="41" spans="2:19" x14ac:dyDescent="0.2">
      <c r="B41" s="4"/>
      <c r="R41" s="59"/>
    </row>
    <row r="42" spans="2:19" s="27" customFormat="1" x14ac:dyDescent="0.2">
      <c r="B42" s="28"/>
      <c r="C42" s="61" t="s">
        <v>50</v>
      </c>
      <c r="D42" s="67"/>
      <c r="E42" s="67"/>
      <c r="F42" s="62"/>
      <c r="Q42" s="63"/>
      <c r="R42" s="64"/>
      <c r="S42" s="65"/>
    </row>
    <row r="43" spans="2:19" ht="13.5" thickBot="1" x14ac:dyDescent="0.25">
      <c r="B43" s="4"/>
      <c r="R43" s="59"/>
    </row>
    <row r="44" spans="2:19" ht="13.5" thickBot="1" x14ac:dyDescent="0.25">
      <c r="B44" s="4"/>
      <c r="D44" s="66"/>
      <c r="E44" s="111" t="s">
        <v>18</v>
      </c>
      <c r="F44" s="111" t="s">
        <v>19</v>
      </c>
      <c r="G44" s="111" t="s">
        <v>20</v>
      </c>
      <c r="H44" s="111" t="s">
        <v>21</v>
      </c>
      <c r="I44" s="111" t="s">
        <v>22</v>
      </c>
      <c r="J44" s="111" t="s">
        <v>23</v>
      </c>
      <c r="K44" s="111" t="s">
        <v>24</v>
      </c>
      <c r="L44" s="111" t="s">
        <v>25</v>
      </c>
      <c r="M44" s="111" t="s">
        <v>26</v>
      </c>
      <c r="N44" s="111" t="s">
        <v>27</v>
      </c>
      <c r="O44" s="111" t="s">
        <v>28</v>
      </c>
      <c r="P44" s="112" t="s">
        <v>29</v>
      </c>
      <c r="Q44" s="110" t="s">
        <v>1</v>
      </c>
      <c r="R44" s="59"/>
    </row>
    <row r="45" spans="2:19" x14ac:dyDescent="0.2">
      <c r="B45" s="4"/>
      <c r="D45" s="39" t="s">
        <v>36</v>
      </c>
      <c r="E45" s="47">
        <f t="shared" ref="E45:P45" si="5">IF(ISERROR(IF(E23="","",ROUND(E40/E23,4))),"",IF(E23="","",ROUND(E40/E23,4)))</f>
        <v>4.6899999999999997E-2</v>
      </c>
      <c r="F45" s="47">
        <f t="shared" si="5"/>
        <v>6.4399999999999999E-2</v>
      </c>
      <c r="G45" s="47">
        <f t="shared" si="5"/>
        <v>6.0999999999999999E-2</v>
      </c>
      <c r="H45" s="47">
        <f t="shared" si="5"/>
        <v>3.6200000000000003E-2</v>
      </c>
      <c r="I45" s="47">
        <f t="shared" si="5"/>
        <v>2.75E-2</v>
      </c>
      <c r="J45" s="47" t="str">
        <f t="shared" si="5"/>
        <v/>
      </c>
      <c r="K45" s="47" t="str">
        <f t="shared" si="5"/>
        <v/>
      </c>
      <c r="L45" s="47" t="str">
        <f t="shared" si="5"/>
        <v/>
      </c>
      <c r="M45" s="47" t="str">
        <f t="shared" si="5"/>
        <v/>
      </c>
      <c r="N45" s="47" t="str">
        <f t="shared" si="5"/>
        <v/>
      </c>
      <c r="O45" s="47" t="str">
        <f t="shared" si="5"/>
        <v/>
      </c>
      <c r="P45" s="48" t="str">
        <f t="shared" si="5"/>
        <v/>
      </c>
      <c r="Q45" s="46">
        <f>IF(ISERROR(IF(Q40="","",ROUND(Q40/U23,4))),"",IF(Q40="","",ROUND(Q40/U23,4)))</f>
        <v>4.7199999999999999E-2</v>
      </c>
      <c r="R45" s="59"/>
    </row>
    <row r="46" spans="2:19" x14ac:dyDescent="0.2">
      <c r="B46" s="4"/>
      <c r="R46" s="59"/>
    </row>
    <row r="47" spans="2:19" s="27" customFormat="1" x14ac:dyDescent="0.2">
      <c r="B47" s="28"/>
      <c r="C47" s="61" t="s">
        <v>32</v>
      </c>
      <c r="D47" s="67"/>
      <c r="E47" s="67"/>
      <c r="F47" s="62"/>
      <c r="Q47" s="63"/>
      <c r="R47" s="64"/>
      <c r="S47" s="65"/>
    </row>
    <row r="48" spans="2:19" ht="13.5" thickBot="1" x14ac:dyDescent="0.25">
      <c r="B48" s="4"/>
      <c r="R48" s="59"/>
    </row>
    <row r="49" spans="2:18" ht="13.5" thickBot="1" x14ac:dyDescent="0.25">
      <c r="B49" s="4"/>
      <c r="D49" s="49" t="s">
        <v>31</v>
      </c>
      <c r="E49" s="35" t="s">
        <v>18</v>
      </c>
      <c r="F49" s="36" t="s">
        <v>19</v>
      </c>
      <c r="G49" s="36" t="s">
        <v>20</v>
      </c>
      <c r="H49" s="36" t="s">
        <v>21</v>
      </c>
      <c r="I49" s="36" t="s">
        <v>22</v>
      </c>
      <c r="J49" s="36" t="s">
        <v>23</v>
      </c>
      <c r="K49" s="36" t="s">
        <v>24</v>
      </c>
      <c r="L49" s="36" t="s">
        <v>25</v>
      </c>
      <c r="M49" s="36" t="s">
        <v>26</v>
      </c>
      <c r="N49" s="36" t="s">
        <v>27</v>
      </c>
      <c r="O49" s="36" t="s">
        <v>28</v>
      </c>
      <c r="P49" s="51" t="s">
        <v>29</v>
      </c>
      <c r="R49" s="59"/>
    </row>
    <row r="50" spans="2:18" x14ac:dyDescent="0.2">
      <c r="B50" s="4"/>
      <c r="D50" s="50" t="s">
        <v>49</v>
      </c>
      <c r="E50" s="56">
        <f t="shared" ref="E50:P50" si="6">+IF(E40="",NA(),E45)</f>
        <v>4.6899999999999997E-2</v>
      </c>
      <c r="F50" s="57">
        <f t="shared" si="6"/>
        <v>6.4399999999999999E-2</v>
      </c>
      <c r="G50" s="57">
        <f t="shared" si="6"/>
        <v>6.0999999999999999E-2</v>
      </c>
      <c r="H50" s="57">
        <f t="shared" si="6"/>
        <v>3.6200000000000003E-2</v>
      </c>
      <c r="I50" s="57">
        <f t="shared" si="6"/>
        <v>2.75E-2</v>
      </c>
      <c r="J50" s="57" t="e">
        <f t="shared" si="6"/>
        <v>#N/A</v>
      </c>
      <c r="K50" s="57" t="e">
        <f t="shared" si="6"/>
        <v>#N/A</v>
      </c>
      <c r="L50" s="57" t="e">
        <f t="shared" si="6"/>
        <v>#N/A</v>
      </c>
      <c r="M50" s="57" t="e">
        <f t="shared" si="6"/>
        <v>#N/A</v>
      </c>
      <c r="N50" s="57" t="e">
        <f t="shared" si="6"/>
        <v>#N/A</v>
      </c>
      <c r="O50" s="57" t="e">
        <f t="shared" si="6"/>
        <v>#N/A</v>
      </c>
      <c r="P50" s="58" t="e">
        <f t="shared" si="6"/>
        <v>#N/A</v>
      </c>
      <c r="R50" s="59"/>
    </row>
    <row r="51" spans="2:18" ht="13.5" thickBot="1" x14ac:dyDescent="0.25">
      <c r="B51" s="4"/>
      <c r="D51" s="52"/>
      <c r="E51" s="53"/>
      <c r="F51" s="54"/>
      <c r="G51" s="54"/>
      <c r="H51" s="54"/>
      <c r="I51" s="54"/>
      <c r="J51" s="54"/>
      <c r="K51" s="54"/>
      <c r="L51" s="54"/>
      <c r="M51" s="54"/>
      <c r="N51" s="54"/>
      <c r="O51" s="54"/>
      <c r="P51" s="55"/>
      <c r="R51" s="59"/>
    </row>
    <row r="52" spans="2:18" x14ac:dyDescent="0.2">
      <c r="B52" s="4"/>
      <c r="R52" s="59"/>
    </row>
    <row r="53" spans="2:18" x14ac:dyDescent="0.2">
      <c r="B53" s="4"/>
      <c r="R53" s="59"/>
    </row>
    <row r="54" spans="2:18" x14ac:dyDescent="0.2">
      <c r="B54" s="4"/>
      <c r="R54" s="59"/>
    </row>
    <row r="55" spans="2:18" x14ac:dyDescent="0.2">
      <c r="B55" s="4"/>
      <c r="R55" s="59"/>
    </row>
    <row r="56" spans="2:18" x14ac:dyDescent="0.2">
      <c r="B56" s="4"/>
      <c r="R56" s="59"/>
    </row>
    <row r="57" spans="2:18" x14ac:dyDescent="0.2">
      <c r="B57" s="4"/>
      <c r="R57" s="59"/>
    </row>
    <row r="58" spans="2:18" x14ac:dyDescent="0.2">
      <c r="B58" s="4"/>
      <c r="R58" s="59"/>
    </row>
    <row r="59" spans="2:18" x14ac:dyDescent="0.2">
      <c r="B59" s="4"/>
      <c r="R59" s="59"/>
    </row>
    <row r="60" spans="2:18" x14ac:dyDescent="0.2">
      <c r="B60" s="4"/>
      <c r="R60" s="59"/>
    </row>
    <row r="61" spans="2:18" x14ac:dyDescent="0.2">
      <c r="B61" s="4"/>
      <c r="R61" s="59"/>
    </row>
    <row r="62" spans="2:18" x14ac:dyDescent="0.2">
      <c r="B62" s="4"/>
      <c r="R62" s="59"/>
    </row>
    <row r="63" spans="2:18" x14ac:dyDescent="0.2">
      <c r="B63" s="4"/>
      <c r="R63" s="59"/>
    </row>
    <row r="64" spans="2:18" x14ac:dyDescent="0.2">
      <c r="B64" s="4"/>
      <c r="R64" s="59"/>
    </row>
    <row r="65" spans="2:18" x14ac:dyDescent="0.2">
      <c r="B65" s="4"/>
      <c r="R65" s="59"/>
    </row>
    <row r="66" spans="2:18" x14ac:dyDescent="0.2">
      <c r="B66" s="4"/>
      <c r="R66" s="59"/>
    </row>
    <row r="67" spans="2:18" x14ac:dyDescent="0.2">
      <c r="B67" s="4"/>
      <c r="R67" s="59"/>
    </row>
    <row r="68" spans="2:18" x14ac:dyDescent="0.2">
      <c r="B68" s="4"/>
      <c r="R68" s="59"/>
    </row>
    <row r="69" spans="2:18" x14ac:dyDescent="0.2">
      <c r="B69" s="4"/>
      <c r="R69" s="59"/>
    </row>
    <row r="70" spans="2:18" x14ac:dyDescent="0.2">
      <c r="B70" s="4"/>
      <c r="R70" s="59"/>
    </row>
    <row r="71" spans="2:18" x14ac:dyDescent="0.2">
      <c r="B71" s="4"/>
      <c r="R71" s="59"/>
    </row>
    <row r="72" spans="2:18" x14ac:dyDescent="0.2">
      <c r="B72" s="4"/>
      <c r="R72" s="59"/>
    </row>
    <row r="73" spans="2:18" x14ac:dyDescent="0.2">
      <c r="B73" s="4"/>
      <c r="R73" s="59"/>
    </row>
    <row r="74" spans="2:18" ht="13.5" thickBot="1" x14ac:dyDescent="0.25">
      <c r="B74" s="6"/>
      <c r="C74" s="7"/>
      <c r="D74" s="7"/>
      <c r="E74" s="7"/>
      <c r="F74" s="7"/>
      <c r="G74" s="7"/>
      <c r="H74" s="7"/>
      <c r="I74" s="7"/>
      <c r="J74" s="7"/>
      <c r="K74" s="7"/>
      <c r="L74" s="7"/>
      <c r="M74" s="7"/>
      <c r="N74" s="7"/>
      <c r="O74" s="7"/>
      <c r="P74" s="7"/>
      <c r="Q74" s="29"/>
      <c r="R74" s="60"/>
    </row>
    <row r="76" spans="2:18" x14ac:dyDescent="0.2">
      <c r="B76" s="9" t="s">
        <v>62</v>
      </c>
    </row>
    <row r="77" spans="2:18" x14ac:dyDescent="0.2">
      <c r="B77" s="9" t="s">
        <v>63</v>
      </c>
    </row>
    <row r="78" spans="2:18" x14ac:dyDescent="0.2">
      <c r="B78" s="9" t="s">
        <v>64</v>
      </c>
    </row>
  </sheetData>
  <sheetProtection sheet="1"/>
  <mergeCells count="1">
    <mergeCell ref="B3:R3"/>
  </mergeCells>
  <phoneticPr fontId="0" type="noConversion"/>
  <dataValidations count="2">
    <dataValidation type="whole" allowBlank="1" showErrorMessage="1" errorTitle="Abgänge eintragen" error="Hier bitte die Mitarbieterabgänge (nur ganze Zahlen zwischen 1 und 10.000) eingeben." sqref="E28:P39" xr:uid="{00000000-0002-0000-0200-000000000000}">
      <formula1>1</formula1>
      <formula2>10000</formula2>
    </dataValidation>
    <dataValidation type="whole" allowBlank="1" showErrorMessage="1" errorTitle="Mitarbeiterzahlen eingeben" error="Hier bitte die Anzahl der Mitarbeiter (zwischen 1 und 10.000) pro Mitarbeitergruppe eingeben." sqref="E10:P21" xr:uid="{00000000-0002-0000-0200-000001000000}">
      <formula1>1</formula1>
      <formula2>10000</formula2>
    </dataValidation>
  </dataValidations>
  <printOptions horizontalCentered="1"/>
  <pageMargins left="0.59055118110236227" right="0.39370078740157483" top="0.59055118110236227" bottom="0.59055118110236227" header="0.51181102362204722" footer="0.51181102362204722"/>
  <pageSetup paperSize="9" scale="74" orientation="portrait" horizontalDpi="36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f5f3c0c8-cb47-4a26-91a1-a44bb4539247" xsi:nil="true"/>
    <lcf76f155ced4ddcb4097134ff3c332f xmlns="bbb3f655-f267-4a84-b742-532fbc77d0ab">
      <Terms xmlns="http://schemas.microsoft.com/office/infopath/2007/PartnerControls"/>
    </lcf76f155ced4ddcb4097134ff3c332f>
    <SharedWithUsers xmlns="f5f3c0c8-cb47-4a26-91a1-a44bb4539247">
      <UserInfo>
        <DisplayName/>
        <AccountId xsi:nil="true"/>
        <AccountType/>
      </UserInfo>
    </SharedWithUsers>
    <MediaLengthInSeconds xmlns="bbb3f655-f267-4a84-b742-532fbc77d0a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9C0657C80C9EB42A8AE8AF1E32C18B5" ma:contentTypeVersion="18" ma:contentTypeDescription="Ein neues Dokument erstellen." ma:contentTypeScope="" ma:versionID="3e188bdc578f972c336e77c4d96323e4">
  <xsd:schema xmlns:xsd="http://www.w3.org/2001/XMLSchema" xmlns:xs="http://www.w3.org/2001/XMLSchema" xmlns:p="http://schemas.microsoft.com/office/2006/metadata/properties" xmlns:ns2="bbb3f655-f267-4a84-b742-532fbc77d0ab" xmlns:ns3="f5f3c0c8-cb47-4a26-91a1-a44bb4539247" targetNamespace="http://schemas.microsoft.com/office/2006/metadata/properties" ma:root="true" ma:fieldsID="56523d8b873b2219b7ed522b3fd85c68" ns2:_="" ns3:_="">
    <xsd:import namespace="bbb3f655-f267-4a84-b742-532fbc77d0ab"/>
    <xsd:import namespace="f5f3c0c8-cb47-4a26-91a1-a44bb45392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3f655-f267-4a84-b742-532fbc77d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4a64a0-82bc-48a6-9867-8208b236fb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3c0c8-cb47-4a26-91a1-a44bb453924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0bcdc34-3acf-42b1-abfa-b6ef944057a8}" ma:internalName="TaxCatchAll" ma:showField="CatchAllData" ma:web="f5f3c0c8-cb47-4a26-91a1-a44bb45392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891EBB-AA0B-491D-AEC5-CA412A3E4170}">
  <ds:schemaRefs>
    <ds:schemaRef ds:uri="http://schemas.microsoft.com/office/2006/metadata/longProperties"/>
  </ds:schemaRefs>
</ds:datastoreItem>
</file>

<file path=customXml/itemProps2.xml><?xml version="1.0" encoding="utf-8"?>
<ds:datastoreItem xmlns:ds="http://schemas.openxmlformats.org/officeDocument/2006/customXml" ds:itemID="{9E56910E-6A80-43AC-B953-8000B4EE9A77}">
  <ds:schemaRefs>
    <ds:schemaRef ds:uri="http://schemas.microsoft.com/office/2006/metadata/properties"/>
    <ds:schemaRef ds:uri="http://schemas.microsoft.com/office/infopath/2007/PartnerControls"/>
    <ds:schemaRef ds:uri="f5f3c0c8-cb47-4a26-91a1-a44bb4539247"/>
    <ds:schemaRef ds:uri="bbb3f655-f267-4a84-b742-532fbc77d0ab"/>
  </ds:schemaRefs>
</ds:datastoreItem>
</file>

<file path=customXml/itemProps3.xml><?xml version="1.0" encoding="utf-8"?>
<ds:datastoreItem xmlns:ds="http://schemas.openxmlformats.org/officeDocument/2006/customXml" ds:itemID="{C68EEC56-617B-493D-A2EC-8517A83BE6CB}"/>
</file>

<file path=customXml/itemProps4.xml><?xml version="1.0" encoding="utf-8"?>
<ds:datastoreItem xmlns:ds="http://schemas.openxmlformats.org/officeDocument/2006/customXml" ds:itemID="{4F8E2E46-70F4-43A0-9E60-91E4EC37B7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Stammdaten und Parameter</vt:lpstr>
      <vt:lpstr>Hinweise</vt:lpstr>
      <vt:lpstr>Krankheitsquote</vt:lpstr>
      <vt:lpstr>Hinweise!Druckbereich</vt:lpstr>
      <vt:lpstr>Krankheitsquote!Druckbereich</vt:lpstr>
      <vt:lpstr>'Stammdaten und Parameter'!Druckbereich</vt:lpstr>
    </vt:vector>
  </TitlesOfParts>
  <Company>VNR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Michael Konetzny</dc:creator>
  <cp:keywords>Krankheitsquote Tools</cp:keywords>
  <cp:lastModifiedBy>VGr - Vanessa Gronau</cp:lastModifiedBy>
  <cp:lastPrinted>2022-09-15T18:23:00Z</cp:lastPrinted>
  <dcterms:created xsi:type="dcterms:W3CDTF">2009-01-31T13:41:13Z</dcterms:created>
  <dcterms:modified xsi:type="dcterms:W3CDTF">2023-03-14T10:37:01Z</dcterms:modified>
  <cp:category>Tools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TRUE</vt:lpwstr>
  </property>
  <property fmtid="{D5CDD505-2E9C-101B-9397-08002B2CF9AE}" pid="3" name="Jet Reports Drill Button Active">
    <vt:bool>false</vt:bool>
  </property>
  <property fmtid="{D5CDD505-2E9C-101B-9397-08002B2CF9AE}" pid="4" name="OriginalName">
    <vt:lpwstr>Kostenvergleich_PEO.xls</vt:lpwstr>
  </property>
  <property fmtid="{D5CDD505-2E9C-101B-9397-08002B2CF9AE}" pid="5" name="Jet Reports Design Mode Active">
    <vt:bool>true</vt:bool>
  </property>
  <property fmtid="{D5CDD505-2E9C-101B-9397-08002B2CF9AE}" pid="6" name="display_urn:schemas-microsoft-com:office:office#Editor">
    <vt:lpwstr>JSa - Johanna Schlamp-Ogawa</vt:lpwstr>
  </property>
  <property fmtid="{D5CDD505-2E9C-101B-9397-08002B2CF9AE}" pid="7" name="Order">
    <vt:lpwstr>14659800.0000000</vt:lpwstr>
  </property>
  <property fmtid="{D5CDD505-2E9C-101B-9397-08002B2CF9AE}" pid="8" name="SharedWithUsers">
    <vt:lpwstr/>
  </property>
  <property fmtid="{D5CDD505-2E9C-101B-9397-08002B2CF9AE}" pid="9" name="_ExtendedDescription">
    <vt:lpwstr/>
  </property>
  <property fmtid="{D5CDD505-2E9C-101B-9397-08002B2CF9AE}" pid="10" name="display_urn:schemas-microsoft-com:office:office#Author">
    <vt:lpwstr>JSa - Johanna Schlamp-Ogawa</vt:lpwstr>
  </property>
  <property fmtid="{D5CDD505-2E9C-101B-9397-08002B2CF9AE}" pid="11" name="ComplianceAssetId">
    <vt:lpwstr/>
  </property>
  <property fmtid="{D5CDD505-2E9C-101B-9397-08002B2CF9AE}" pid="12" name="TriggerFlowInfo">
    <vt:lpwstr/>
  </property>
  <property fmtid="{D5CDD505-2E9C-101B-9397-08002B2CF9AE}" pid="13" name="ContentTypeId">
    <vt:lpwstr>0x010100A5F2F2416B33B84CB2E04445C36B0790</vt:lpwstr>
  </property>
  <property fmtid="{D5CDD505-2E9C-101B-9397-08002B2CF9AE}" pid="14" name="MediaLengthInSeconds">
    <vt:lpwstr/>
  </property>
  <property fmtid="{D5CDD505-2E9C-101B-9397-08002B2CF9AE}" pid="15" name="MediaServiceImageTags">
    <vt:lpwstr/>
  </property>
</Properties>
</file>